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post\В КАКО проект 2021-2023\4.Проект бюджета\"/>
    </mc:Choice>
  </mc:AlternateContent>
  <bookViews>
    <workbookView xWindow="1065" yWindow="675" windowWidth="15195" windowHeight="11745" activeTab="1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1" hidden="1">Лист2!$A$12:$F$413</definedName>
  </definedNames>
  <calcPr calcId="152511"/>
</workbook>
</file>

<file path=xl/calcChain.xml><?xml version="1.0" encoding="utf-8"?>
<calcChain xmlns="http://schemas.openxmlformats.org/spreadsheetml/2006/main">
  <c r="E400" i="2" l="1"/>
  <c r="F400" i="2"/>
  <c r="D400" i="2"/>
  <c r="E406" i="2"/>
  <c r="F406" i="2"/>
  <c r="D406" i="2"/>
  <c r="E348" i="2"/>
  <c r="F348" i="2"/>
  <c r="D348" i="2"/>
  <c r="E324" i="2"/>
  <c r="F324" i="2"/>
  <c r="D324" i="2"/>
  <c r="E315" i="2"/>
  <c r="F315" i="2"/>
  <c r="D315" i="2"/>
  <c r="E308" i="2"/>
  <c r="F308" i="2"/>
  <c r="D308" i="2"/>
  <c r="E296" i="2"/>
  <c r="F296" i="2"/>
  <c r="E280" i="2"/>
  <c r="F280" i="2"/>
  <c r="D280" i="2"/>
  <c r="D273" i="2"/>
  <c r="F255" i="2"/>
  <c r="E255" i="2"/>
  <c r="D255" i="2"/>
  <c r="D240" i="2" l="1"/>
  <c r="D239" i="2" s="1"/>
  <c r="E240" i="2"/>
  <c r="E239" i="2" s="1"/>
  <c r="F240" i="2"/>
  <c r="F239" i="2" s="1"/>
  <c r="E237" i="2"/>
  <c r="E236" i="2" s="1"/>
  <c r="F237" i="2"/>
  <c r="F236" i="2" s="1"/>
  <c r="D237" i="2"/>
  <c r="D236" i="2" s="1"/>
  <c r="E223" i="2"/>
  <c r="F223" i="2"/>
  <c r="D223" i="2"/>
  <c r="F221" i="2"/>
  <c r="E221" i="2"/>
  <c r="D221" i="2"/>
  <c r="E196" i="2"/>
  <c r="F196" i="2"/>
  <c r="D196" i="2"/>
  <c r="D210" i="2"/>
  <c r="E210" i="2"/>
  <c r="F210" i="2"/>
  <c r="E192" i="2"/>
  <c r="F192" i="2"/>
  <c r="D192" i="2"/>
  <c r="E185" i="2"/>
  <c r="F185" i="2"/>
  <c r="D185" i="2"/>
  <c r="E180" i="2"/>
  <c r="F180" i="2"/>
  <c r="D180" i="2"/>
  <c r="D165" i="2"/>
  <c r="F166" i="2"/>
  <c r="F165" i="2" s="1"/>
  <c r="E166" i="2"/>
  <c r="E165" i="2" s="1"/>
  <c r="D156" i="2"/>
  <c r="D152" i="2"/>
  <c r="F173" i="2"/>
  <c r="E173" i="2"/>
  <c r="D173" i="2"/>
  <c r="E170" i="2"/>
  <c r="F170" i="2"/>
  <c r="D170" i="2"/>
  <c r="E167" i="2"/>
  <c r="F167" i="2"/>
  <c r="D167" i="2"/>
  <c r="E162" i="2"/>
  <c r="F162" i="2"/>
  <c r="D162" i="2"/>
  <c r="E160" i="2"/>
  <c r="F160" i="2"/>
  <c r="D160" i="2"/>
  <c r="E176" i="2"/>
  <c r="F176" i="2"/>
  <c r="D176" i="2"/>
  <c r="E152" i="2"/>
  <c r="F152" i="2"/>
  <c r="E150" i="2"/>
  <c r="F150" i="2"/>
  <c r="D150" i="2"/>
  <c r="E136" i="2"/>
  <c r="F136" i="2"/>
  <c r="D136" i="2"/>
  <c r="E117" i="2"/>
  <c r="F117" i="2"/>
  <c r="D117" i="2"/>
  <c r="F114" i="2"/>
  <c r="E114" i="2"/>
  <c r="D114" i="2"/>
  <c r="E145" i="2"/>
  <c r="F145" i="2"/>
  <c r="D145" i="2"/>
  <c r="E96" i="2"/>
  <c r="F96" i="2"/>
  <c r="D96" i="2"/>
  <c r="E89" i="2"/>
  <c r="E88" i="2" s="1"/>
  <c r="F89" i="2"/>
  <c r="F88" i="2" s="1"/>
  <c r="D89" i="2"/>
  <c r="D88" i="2" s="1"/>
  <c r="E84" i="2"/>
  <c r="E83" i="2" s="1"/>
  <c r="F84" i="2"/>
  <c r="F83" i="2" s="1"/>
  <c r="D84" i="2"/>
  <c r="E36" i="2"/>
  <c r="F36" i="2"/>
  <c r="E34" i="2"/>
  <c r="F34" i="2"/>
  <c r="D34" i="2"/>
  <c r="E24" i="2"/>
  <c r="F24" i="2"/>
  <c r="D24" i="2"/>
  <c r="E18" i="2"/>
  <c r="F18" i="2"/>
  <c r="D18" i="2"/>
  <c r="E15" i="2"/>
  <c r="F15" i="2"/>
  <c r="D15" i="2"/>
  <c r="F410" i="2" l="1"/>
  <c r="E410" i="2"/>
  <c r="D410" i="2"/>
  <c r="F408" i="2"/>
  <c r="E408" i="2"/>
  <c r="D408" i="2"/>
  <c r="F404" i="2"/>
  <c r="E404" i="2"/>
  <c r="D404" i="2"/>
  <c r="F402" i="2"/>
  <c r="E402" i="2"/>
  <c r="D402" i="2"/>
  <c r="E397" i="2"/>
  <c r="F397" i="2"/>
  <c r="D397" i="2"/>
  <c r="F395" i="2"/>
  <c r="E395" i="2"/>
  <c r="D395" i="2"/>
  <c r="F393" i="2"/>
  <c r="E393" i="2"/>
  <c r="D393" i="2"/>
  <c r="E390" i="2"/>
  <c r="F390" i="2"/>
  <c r="D390" i="2"/>
  <c r="F388" i="2"/>
  <c r="E388" i="2"/>
  <c r="D388" i="2"/>
  <c r="F386" i="2"/>
  <c r="E386" i="2"/>
  <c r="D386" i="2"/>
  <c r="E383" i="2"/>
  <c r="F383" i="2"/>
  <c r="D383" i="2"/>
  <c r="F381" i="2"/>
  <c r="E381" i="2"/>
  <c r="D381" i="2"/>
  <c r="F378" i="2"/>
  <c r="F377" i="2" s="1"/>
  <c r="E378" i="2"/>
  <c r="E377" i="2" s="1"/>
  <c r="D378" i="2"/>
  <c r="D377" i="2" s="1"/>
  <c r="F375" i="2"/>
  <c r="F374" i="2" s="1"/>
  <c r="E375" i="2"/>
  <c r="E374" i="2" s="1"/>
  <c r="D375" i="2"/>
  <c r="D374" i="2" s="1"/>
  <c r="F372" i="2"/>
  <c r="F371" i="2" s="1"/>
  <c r="E372" i="2"/>
  <c r="E371" i="2" s="1"/>
  <c r="D372" i="2"/>
  <c r="D371" i="2" s="1"/>
  <c r="F369" i="2"/>
  <c r="E369" i="2"/>
  <c r="D369" i="2"/>
  <c r="F367" i="2"/>
  <c r="E367" i="2"/>
  <c r="D367" i="2"/>
  <c r="F364" i="2"/>
  <c r="F363" i="2" s="1"/>
  <c r="E364" i="2"/>
  <c r="E363" i="2" s="1"/>
  <c r="D364" i="2"/>
  <c r="D363" i="2" s="1"/>
  <c r="F360" i="2"/>
  <c r="F359" i="2" s="1"/>
  <c r="E360" i="2"/>
  <c r="E359" i="2" s="1"/>
  <c r="D360" i="2"/>
  <c r="D359" i="2" s="1"/>
  <c r="F357" i="2"/>
  <c r="F356" i="2" s="1"/>
  <c r="E357" i="2"/>
  <c r="E356" i="2" s="1"/>
  <c r="D357" i="2"/>
  <c r="D356" i="2" s="1"/>
  <c r="F354" i="2"/>
  <c r="F353" i="2" s="1"/>
  <c r="E354" i="2"/>
  <c r="E353" i="2" s="1"/>
  <c r="D354" i="2"/>
  <c r="D353" i="2" s="1"/>
  <c r="F351" i="2"/>
  <c r="E351" i="2"/>
  <c r="D351" i="2"/>
  <c r="F344" i="2"/>
  <c r="F343" i="2" s="1"/>
  <c r="E344" i="2"/>
  <c r="E343" i="2" s="1"/>
  <c r="D344" i="2"/>
  <c r="D343" i="2" s="1"/>
  <c r="E340" i="2"/>
  <c r="F340" i="2"/>
  <c r="D340" i="2"/>
  <c r="E336" i="2"/>
  <c r="F336" i="2"/>
  <c r="D336" i="2"/>
  <c r="E332" i="2"/>
  <c r="F332" i="2"/>
  <c r="D332" i="2"/>
  <c r="F330" i="2"/>
  <c r="E330" i="2"/>
  <c r="D330" i="2"/>
  <c r="E327" i="2"/>
  <c r="F327" i="2"/>
  <c r="D327" i="2"/>
  <c r="E320" i="2"/>
  <c r="F320" i="2"/>
  <c r="D320" i="2"/>
  <c r="F318" i="2"/>
  <c r="E318" i="2"/>
  <c r="D318" i="2"/>
  <c r="E312" i="2"/>
  <c r="F312" i="2"/>
  <c r="D312" i="2"/>
  <c r="E306" i="2"/>
  <c r="F306" i="2"/>
  <c r="D306" i="2"/>
  <c r="F302" i="2"/>
  <c r="E302" i="2"/>
  <c r="D302" i="2"/>
  <c r="F300" i="2"/>
  <c r="E300" i="2"/>
  <c r="D300" i="2"/>
  <c r="F295" i="2"/>
  <c r="E295" i="2"/>
  <c r="D296" i="2"/>
  <c r="D295" i="2" s="1"/>
  <c r="E292" i="2"/>
  <c r="F292" i="2"/>
  <c r="D292" i="2"/>
  <c r="F290" i="2"/>
  <c r="E290" i="2"/>
  <c r="D290" i="2"/>
  <c r="E286" i="2"/>
  <c r="F286" i="2"/>
  <c r="D286" i="2"/>
  <c r="F283" i="2"/>
  <c r="E283" i="2"/>
  <c r="D283" i="2"/>
  <c r="F278" i="2"/>
  <c r="E278" i="2"/>
  <c r="D278" i="2"/>
  <c r="F276" i="2"/>
  <c r="E276" i="2"/>
  <c r="D276" i="2"/>
  <c r="F273" i="2"/>
  <c r="E273" i="2"/>
  <c r="F271" i="2"/>
  <c r="E271" i="2"/>
  <c r="D271" i="2"/>
  <c r="F268" i="2"/>
  <c r="E268" i="2"/>
  <c r="D268" i="2"/>
  <c r="E265" i="2"/>
  <c r="F265" i="2"/>
  <c r="D265" i="2"/>
  <c r="E262" i="2"/>
  <c r="F262" i="2"/>
  <c r="D262" i="2"/>
  <c r="F260" i="2"/>
  <c r="E260" i="2"/>
  <c r="D260" i="2"/>
  <c r="F257" i="2"/>
  <c r="E257" i="2"/>
  <c r="D257" i="2"/>
  <c r="F253" i="2"/>
  <c r="E253" i="2"/>
  <c r="D253" i="2"/>
  <c r="F251" i="2"/>
  <c r="E251" i="2"/>
  <c r="D251" i="2"/>
  <c r="F249" i="2"/>
  <c r="E249" i="2"/>
  <c r="D249" i="2"/>
  <c r="F245" i="2"/>
  <c r="F244" i="2" s="1"/>
  <c r="E245" i="2"/>
  <c r="E244" i="2" s="1"/>
  <c r="D245" i="2"/>
  <c r="D244" i="2" s="1"/>
  <c r="F234" i="2"/>
  <c r="E234" i="2"/>
  <c r="D234" i="2"/>
  <c r="F232" i="2"/>
  <c r="E232" i="2"/>
  <c r="D232" i="2"/>
  <c r="F230" i="2"/>
  <c r="E230" i="2"/>
  <c r="D230" i="2"/>
  <c r="F227" i="2"/>
  <c r="F226" i="2" s="1"/>
  <c r="E227" i="2"/>
  <c r="E226" i="2" s="1"/>
  <c r="D227" i="2"/>
  <c r="D226" i="2" s="1"/>
  <c r="F219" i="2"/>
  <c r="E219" i="2"/>
  <c r="D219" i="2"/>
  <c r="E215" i="2"/>
  <c r="F215" i="2"/>
  <c r="F214" i="2" s="1"/>
  <c r="D215" i="2"/>
  <c r="F212" i="2"/>
  <c r="E212" i="2"/>
  <c r="D212" i="2"/>
  <c r="E207" i="2"/>
  <c r="F207" i="2"/>
  <c r="D207" i="2"/>
  <c r="F205" i="2"/>
  <c r="E205" i="2"/>
  <c r="D205" i="2"/>
  <c r="F203" i="2"/>
  <c r="E203" i="2"/>
  <c r="D203" i="2"/>
  <c r="F201" i="2"/>
  <c r="E201" i="2"/>
  <c r="D201" i="2"/>
  <c r="F190" i="2"/>
  <c r="E190" i="2"/>
  <c r="D190" i="2"/>
  <c r="F199" i="2"/>
  <c r="E199" i="2"/>
  <c r="D199" i="2"/>
  <c r="F158" i="2"/>
  <c r="E158" i="2"/>
  <c r="D158" i="2"/>
  <c r="D149" i="2" s="1"/>
  <c r="F156" i="2"/>
  <c r="E156" i="2"/>
  <c r="E144" i="2"/>
  <c r="F144" i="2"/>
  <c r="D144" i="2"/>
  <c r="E141" i="2"/>
  <c r="F141" i="2"/>
  <c r="D141" i="2"/>
  <c r="F139" i="2"/>
  <c r="F135" i="2" s="1"/>
  <c r="E139" i="2"/>
  <c r="E135" i="2" s="1"/>
  <c r="D139" i="2"/>
  <c r="D135" i="2" s="1"/>
  <c r="F133" i="2"/>
  <c r="E133" i="2"/>
  <c r="D133" i="2"/>
  <c r="F131" i="2"/>
  <c r="E131" i="2"/>
  <c r="D131" i="2"/>
  <c r="F129" i="2"/>
  <c r="E129" i="2"/>
  <c r="D129" i="2"/>
  <c r="F127" i="2"/>
  <c r="E127" i="2"/>
  <c r="D127" i="2"/>
  <c r="E123" i="2"/>
  <c r="E122" i="2" s="1"/>
  <c r="F123" i="2"/>
  <c r="F122" i="2" s="1"/>
  <c r="D123" i="2"/>
  <c r="D122" i="2" s="1"/>
  <c r="E120" i="2"/>
  <c r="E116" i="2" s="1"/>
  <c r="F120" i="2"/>
  <c r="D120" i="2"/>
  <c r="D116" i="2" s="1"/>
  <c r="F112" i="2"/>
  <c r="E112" i="2"/>
  <c r="D112" i="2"/>
  <c r="F110" i="2"/>
  <c r="E110" i="2"/>
  <c r="D110" i="2"/>
  <c r="F108" i="2"/>
  <c r="E108" i="2"/>
  <c r="D108" i="2"/>
  <c r="F106" i="2"/>
  <c r="E106" i="2"/>
  <c r="D106" i="2"/>
  <c r="F104" i="2"/>
  <c r="E104" i="2"/>
  <c r="D104" i="2"/>
  <c r="F101" i="2"/>
  <c r="F100" i="2" s="1"/>
  <c r="E101" i="2"/>
  <c r="E100" i="2" s="1"/>
  <c r="D101" i="2"/>
  <c r="D100" i="2" s="1"/>
  <c r="F94" i="2"/>
  <c r="E94" i="2"/>
  <c r="D94" i="2"/>
  <c r="F92" i="2"/>
  <c r="E92" i="2"/>
  <c r="D92" i="2"/>
  <c r="D83" i="2"/>
  <c r="F81" i="2"/>
  <c r="F80" i="2" s="1"/>
  <c r="E81" i="2"/>
  <c r="E80" i="2" s="1"/>
  <c r="D81" i="2"/>
  <c r="D80" i="2" s="1"/>
  <c r="F78" i="2"/>
  <c r="F77" i="2" s="1"/>
  <c r="E78" i="2"/>
  <c r="E77" i="2" s="1"/>
  <c r="D78" i="2"/>
  <c r="D77" i="2" s="1"/>
  <c r="F74" i="2"/>
  <c r="F73" i="2" s="1"/>
  <c r="E74" i="2"/>
  <c r="E73" i="2" s="1"/>
  <c r="D74" i="2"/>
  <c r="D73" i="2" s="1"/>
  <c r="F71" i="2"/>
  <c r="F70" i="2" s="1"/>
  <c r="E71" i="2"/>
  <c r="E70" i="2" s="1"/>
  <c r="D71" i="2"/>
  <c r="D70" i="2" s="1"/>
  <c r="E68" i="2"/>
  <c r="E67" i="2" s="1"/>
  <c r="F68" i="2"/>
  <c r="F67" i="2" s="1"/>
  <c r="D68" i="2"/>
  <c r="D67" i="2" s="1"/>
  <c r="E65" i="2"/>
  <c r="E64" i="2" s="1"/>
  <c r="F65" i="2"/>
  <c r="F64" i="2" s="1"/>
  <c r="D65" i="2"/>
  <c r="D64" i="2" s="1"/>
  <c r="E60" i="2"/>
  <c r="E59" i="2" s="1"/>
  <c r="F60" i="2"/>
  <c r="F59" i="2" s="1"/>
  <c r="D60" i="2"/>
  <c r="D59" i="2" s="1"/>
  <c r="F40" i="2"/>
  <c r="E40" i="2"/>
  <c r="D36" i="2"/>
  <c r="E32" i="2"/>
  <c r="F32" i="2"/>
  <c r="D32" i="2"/>
  <c r="E30" i="2"/>
  <c r="F30" i="2"/>
  <c r="D30" i="2"/>
  <c r="E28" i="2"/>
  <c r="F28" i="2"/>
  <c r="D28" i="2"/>
  <c r="E57" i="2"/>
  <c r="F57" i="2"/>
  <c r="D57" i="2"/>
  <c r="E53" i="2"/>
  <c r="F53" i="2"/>
  <c r="D53" i="2"/>
  <c r="E49" i="2"/>
  <c r="F49" i="2"/>
  <c r="D49" i="2"/>
  <c r="E46" i="2"/>
  <c r="F46" i="2"/>
  <c r="D46" i="2"/>
  <c r="E43" i="2"/>
  <c r="F43" i="2"/>
  <c r="D43" i="2"/>
  <c r="D40" i="2"/>
  <c r="E26" i="2"/>
  <c r="F26" i="2"/>
  <c r="D26" i="2"/>
  <c r="E21" i="2"/>
  <c r="F21" i="2"/>
  <c r="D21" i="2"/>
  <c r="F23" i="2" l="1"/>
  <c r="D23" i="2"/>
  <c r="E23" i="2"/>
  <c r="F311" i="2"/>
  <c r="D103" i="2"/>
  <c r="F103" i="2"/>
  <c r="E214" i="2"/>
  <c r="E311" i="2"/>
  <c r="E103" i="2"/>
  <c r="D380" i="2"/>
  <c r="F380" i="2"/>
  <c r="E380" i="2"/>
  <c r="D311" i="2"/>
  <c r="D305" i="2"/>
  <c r="D304" i="2" s="1"/>
  <c r="E305" i="2"/>
  <c r="E304" i="2" s="1"/>
  <c r="F305" i="2"/>
  <c r="F304" i="2" s="1"/>
  <c r="E275" i="2"/>
  <c r="D275" i="2"/>
  <c r="F275" i="2"/>
  <c r="D248" i="2"/>
  <c r="F248" i="2"/>
  <c r="E248" i="2"/>
  <c r="D214" i="2"/>
  <c r="F149" i="2"/>
  <c r="D189" i="2"/>
  <c r="F189" i="2"/>
  <c r="E189" i="2"/>
  <c r="E149" i="2"/>
  <c r="E76" i="2"/>
  <c r="D76" i="2"/>
  <c r="F76" i="2"/>
  <c r="E366" i="2"/>
  <c r="E362" i="2" s="1"/>
  <c r="F335" i="2"/>
  <c r="D347" i="2"/>
  <c r="D366" i="2"/>
  <c r="D362" i="2" s="1"/>
  <c r="E347" i="2"/>
  <c r="E346" i="2" s="1"/>
  <c r="F347" i="2"/>
  <c r="F346" i="2" s="1"/>
  <c r="E335" i="2"/>
  <c r="F366" i="2"/>
  <c r="F362" i="2" s="1"/>
  <c r="D335" i="2"/>
  <c r="D326" i="2"/>
  <c r="F326" i="2"/>
  <c r="E326" i="2"/>
  <c r="D299" i="2"/>
  <c r="D285" i="2"/>
  <c r="F299" i="2"/>
  <c r="F285" i="2"/>
  <c r="E299" i="2"/>
  <c r="E285" i="2"/>
  <c r="E259" i="2"/>
  <c r="E270" i="2"/>
  <c r="F270" i="2"/>
  <c r="D270" i="2"/>
  <c r="E229" i="2"/>
  <c r="F229" i="2"/>
  <c r="D259" i="2"/>
  <c r="D229" i="2"/>
  <c r="F259" i="2"/>
  <c r="D91" i="2"/>
  <c r="F116" i="2"/>
  <c r="E126" i="2"/>
  <c r="F126" i="2"/>
  <c r="E91" i="2"/>
  <c r="D126" i="2"/>
  <c r="F91" i="2"/>
  <c r="D45" i="2"/>
  <c r="F45" i="2"/>
  <c r="E45" i="2"/>
  <c r="F14" i="2"/>
  <c r="D14" i="2"/>
  <c r="E14" i="2"/>
  <c r="D247" i="2" l="1"/>
  <c r="F99" i="2"/>
  <c r="E99" i="2"/>
  <c r="D99" i="2"/>
  <c r="F310" i="2"/>
  <c r="D310" i="2"/>
  <c r="E310" i="2"/>
  <c r="E247" i="2"/>
  <c r="F247" i="2"/>
  <c r="F179" i="2"/>
  <c r="F148" i="2" s="1"/>
  <c r="E42" i="2"/>
  <c r="F42" i="2"/>
  <c r="D42" i="2"/>
  <c r="D13" i="2" s="1"/>
  <c r="E179" i="2" l="1"/>
  <c r="E148" i="2" s="1"/>
  <c r="D179" i="2"/>
  <c r="D148" i="2" s="1"/>
  <c r="D346" i="2"/>
  <c r="F13" i="2"/>
  <c r="E13" i="2"/>
  <c r="D413" i="2" l="1"/>
  <c r="E413" i="2"/>
  <c r="F413" i="2"/>
</calcChain>
</file>

<file path=xl/sharedStrings.xml><?xml version="1.0" encoding="utf-8"?>
<sst xmlns="http://schemas.openxmlformats.org/spreadsheetml/2006/main" count="1797" uniqueCount="685">
  <si>
    <t>тыс.руб.</t>
  </si>
  <si>
    <t>ЦСР</t>
  </si>
  <si>
    <t>Наименование</t>
  </si>
  <si>
    <t>КВР</t>
  </si>
  <si>
    <t>Сумма 2020 год</t>
  </si>
  <si>
    <t>Сумма 2021 год</t>
  </si>
  <si>
    <t>Сумма 2022 год</t>
  </si>
  <si>
    <t>Реализация мероприятий по социальной поддержке населения (Социальные выплаты гражданам, кроме публичных нормативных социальных выплат)</t>
  </si>
  <si>
    <t>Реализация мероприятий по социальной поддержке населения за счет безвозмездных поступлений (Иные закупки товаров, работ и услуг для обеспечения государственных (муниципальных) нужд)</t>
  </si>
  <si>
    <t>Реализация мероприятий по социальной поддержке населения за счет безвозмездных поступлений (Социальные выплаты гражданам, кроме публичных нормативных социальных выплат)</t>
  </si>
  <si>
    <t>Доставка и хранение гуманитарного угля (Иные закупки товаров, работ и услуг для обеспечения государственных (муниципальных) нужд)</t>
  </si>
  <si>
    <t>Пенсии за выслугу лет лицам, замещавшим муниципальные должности Юргинского округа, и муниципальным гражданским служащим Юргинского округа (Иные закупки товаров, работ и услуг для обеспечения государственных (муниципальных) нужд)</t>
  </si>
  <si>
    <t>Пенсии за выслугу лет лицам, замещавшим муниципальные должности Юргинского округа, и муниципальным гражданским служащим Юргинского округа (Публичные нормативные социальные выплаты гражданам)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</si>
  <si>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 (Иные закупки товаров, работ и услуг для обеспечения государственных (муниципальных) нужд)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</si>
  <si>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 (Публичные нормативные социальные выплаты гражданам)</t>
  </si>
  <si>
    <t>Осуществление полномочия по осуществлению ежегодной денежной выплаты лицам, награжденным нагрудным знаком «Почетный донор России» (Иные закупки товаров, работ и услуг для обеспечения государственных (муниципальных) нужд)</t>
  </si>
  <si>
    <t>Осуществление полномочия по осуществлению ежегодной денежной выплаты лицам, награжденным нагрудным знаком «Почетный донор России» (Публичные нормативные социальные выплаты гражданам)</t>
  </si>
  <si>
    <t>Оплата жилищно-коммунальных услуг отдельным категориям граждан (Иные закупки товаров, работ и услуг для обеспечения государственных (муниципальных) нужд)</t>
  </si>
  <si>
    <t>Оплата жилищно-коммунальных услуг отдельным категориям граждан (Публичные нормативные социальные выплаты гражданам)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</si>
  <si>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(Публичные нормативные социальные выплаты гражданам)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</si>
  <si>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(Публичные нормативные социальные выплаты гражданам)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</si>
  <si>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(Публичные нормативные социальные выплаты гражданам)</t>
  </si>
  <si>
    <t>Обеспечение мер социальной поддержки ветеранов труда в соответствии с Законом Кемеровской области от 20 декабря 2004 года № 105-03 «О мерах социальной поддержки отдельной категории ветеранов Великой Отечественной войны и ветеранов труда» (Социальные выплаты гражданам, кроме публичных нормативных социальных выплат)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</si>
  <si>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войны, в соответствии с Законом Кемеровской области от 20 декабря 2004 года № 105-03 «О мерах социальной поддержки отдельной категории ветеранов Великой Отечественной войны и ветеранов труда»  (Публичные нормативные социальные выплаты гражданам)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</si>
  <si>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войны, в соответствии с Законом Кемеровской области от 20 декабря 2004 года № 105-03 «О мерах социальной поддержки отдельной категории ветеранов Великой Отечественной войны и ветеранов труда»  (Социальные выплаты гражданам, кроме публичных нормативных социальных выплат)</t>
  </si>
  <si>
    <t>Обеспечение мер социальной поддержки реабилитированных лиц и лиц, признанных пострадавшими от политических репрессий, в соответствии с Законом Кемеровской области от 20 декабря 2004 года № 114-03 «О мерах социальной поддержки реабилитированных лиц и лиц, признанных пострадавшими от политических репрессий» (Иные закупки товаров, работ и услуг для обеспечения государственных (муниципальных) нужд)</t>
  </si>
  <si>
    <t>Обеспечение мер социальной поддержки реабилитированных лиц и лиц, признанных пострадавшими от политических репрессий, в соответствии с Законом Кемеровской области от 20 декабря 2004 года № 114-03 «О мерах социальной поддержки реабилитированных лиц и лиц, признанных пострадавшими от политических репрессий» (Публичные нормативные социальные выплаты гражданам)</t>
  </si>
  <si>
    <t>Обеспечение мер социальной поддержки реабилитированных лиц и лиц, признанных пострадавшими от политических репрессий, в соответствии с Законом Кемеровской области от 20 декабря 2004 года № 114-03 «О мерах социальной поддержки реабилитированных лиц и лиц, признанных пострадавшими от политических репрессий» (Социальные выплаты гражданам, кроме публичных нормативных социальных выплат)</t>
  </si>
  <si>
    <t>Меры социальной поддержки отдельных категорий многодетных матерей в соответствии с Законом Кемеровской области от 8 апреля 2008 года № 14-03 «О мерах социальной поддержки отдельных категорий многодетных матерей» (Иные закупки товаров, работ и услуг для обеспечения государственных (муниципальных) нужд)</t>
  </si>
  <si>
    <t>Меры социальной поддержки отдельных категорий многодетных матерей в соответствии с Законом Кемеровской области от 8 апреля 2008 года № 14-03 «О мерах социальной поддержки отдельных категорий многодетных матерей» (Публичные нормативные социальные выплаты гражданам)</t>
  </si>
  <si>
    <t>Меры социальной поддержки отдельных категорий многодетных матерей в соответствии с Законом Кемеровской области от 8 апреля 2008 года № 14-03 «О мерах социальной поддержки отдельных категорий многодетных матерей» (Социальные выплаты гражданам, кроме публичных нормативных социальных выплат)</t>
  </si>
  <si>
    <t>Меры социальной поддержки отдельных категорий приемных родителей в соответствии с Законом Кемеровской области от 7 февраля 2013 года № 9-03 «О мерах социальной поддержки отдельных категорий приемных родителей»  (Иные закупки товаров, работ и услуг для обеспечения государственных (муниципальных) нужд)</t>
  </si>
  <si>
    <t>Меры социальной поддержки отдельных категорий приемных родителей в соответствии с Законом Кемеровской области от 7 февраля 2013 года № 9-03 «О мерах социальной поддержки отдельных категорий приемных родителей»  (Социальные выплаты гражданам, кроме публичных нормативных социальных выплат)</t>
  </si>
  <si>
    <t>Меры социальной поддержки отдельных категорий граждан в соответствии с Законом Кемеровской области от 27 января 2005 года № 15-03 «О мерах социальной поддержки отдельных категорий граждан» (Иные закупки товаров, работ и услуг для обеспечения государственных (муниципальных) нужд)</t>
  </si>
  <si>
    <t>Меры социальной поддержки отдельных категорий граждан в соответствии с Законом Кемеровской области от 27 января 2005 года № 15-03 «О мерах социальной поддержки отдельных категорий граждан» (Социальные выплаты гражданам, кроме публичных нормативных социальных выплат)</t>
  </si>
  <si>
    <t>Меры социальной поддержки отдельных категорий граждан в соответствии с Законом Кемеровской области от 27 января 2005 года № 15-03 «О мерах социальной поддержки отдельных категорий граждан»(Публичные нормативные социальные выплаты гражданам)</t>
  </si>
  <si>
    <t>Предоставление гражданам субсидий на оплату жилого помещения и коммунальных услуг (Иные закупки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</si>
  <si>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(Публичные нормативные социальные выплаты гражданам)</t>
  </si>
  <si>
    <t>Ежемесячная денежная выплата, назначаемая в случае рождения третьего ребенка или последующих детей, до достижения ребенком возраста трех лет  (Иные закупки товаров, работ и услуг для обеспечения государственных (муниципальных) нужд)</t>
  </si>
  <si>
    <t>Дополнительная мера социальной поддержки семей, имеющих детей, в соответствии с Законом Кемеровской области от 25 апреля 2011 года № 51-03 «О дополнительной мере социальной поддержки семей, имеющих детей»  (Публичные нормативные социальные выплаты гражданам)</t>
  </si>
  <si>
    <t>Меры социальной поддержки в целях развития дополнительного социального обеспечения отдельных категорий граждан в рамках публичного нормативного обязательства (Иные закупки товаров, работ и услуг для обеспечения государственных (муниципальных) нужд)</t>
  </si>
  <si>
    <t>Меры социальной поддержки в целях развития дополнительного социального обеспечения отдельных категорий граждан в рамках публичного нормативного обязательства (Публичные нормативные социальные выплаты гражданам)</t>
  </si>
  <si>
    <t>Пособие на ребенка в соответствии с Законом Кемеровской области от 18 ноября 2004 года № 75-ОЗ «О размере, порядке назначения и выплаты пособия на ребенка» (Иные закупки товаров, работ и услуг для обеспечения государственных (муниципальных) нужд)</t>
  </si>
  <si>
    <t>Пособие на ребенка в соответствии с Законом Кемеровской области от 18 ноября 2004 года № 75-ОЗ «О размере, порядке назначения и выплаты пособия на ребенка» (Публичные нормативные социальные выплаты гражданам)</t>
  </si>
  <si>
    <t>Социальная поддержка граждан, достигших возраста 70 лет, в соответствии с Законом Кемеровской области от 10 июня 2005 года № 74-03 «О социальной поддержке граждан, достигших возраста 70 лет» (Иные закупки товаров, работ и услуг для обеспечения государственных (муниципальных) нужд)</t>
  </si>
  <si>
    <t>Социальная поддержка граждан, достигших возраста 70 лет, в соответствии с Законом Кемеровской области от 10 июня 2005 года № 74-03 «О социальной поддержке граждан, достигших возраста 70 лет» (Публичные нормативные социальные выплаты гражданам)</t>
  </si>
  <si>
    <t>Государственная социальная помощь малоимущим семьям и малоимущим одиноко проживающим гражданам в соответствии с Законом Кемеровской области от 8 декабря 2005 года № 140-03 «О государственной социальной помощи малоимущим семьям и малоимущим одиноко проживающим гражданам» (Иные закупки товаров, работ и услуг для обеспечения государственных (муниципальных) нужд)</t>
  </si>
  <si>
    <t>Государственная социальная помощь малоимущим семьям и малоимущим одиноко проживающим гражданам в соответствии с Законом Кемеровской области от 8 декабря 2005 года № 140-03 «О государственной социальной помощи малоимущим семьям и малоимущим одиноко проживающим гражданам» (Публичные нормативные социальные выплаты гражданам)</t>
  </si>
  <si>
    <t>Денежная выплата отдельным категориям граждан в соответствии с Законом Кемеровской области от 12 декабря 2006 года № 156-03 «О денежной выплате отдельным категориям граждан» (Иные закупки товаров, работ и услуг для обеспечения государственных (муниципальных) нужд)</t>
  </si>
  <si>
    <t>Денежная выплата отдельным категориям граждан в соответствии с Законом Кемеровской области от 12 декабря 2006 года № 156-03 «О денежной выплате отдельным категориям граждан» (Публичные нормативные социальные выплаты гражданам)</t>
  </si>
  <si>
    <t>Меры социальной поддержки по оплате жилых помещений и (или) коммунальных услуг отдельных категорий граждан, оказание мер социальной поддержки которым относится к ведению субъекта Российской Федерации, в соответствии с Законом Кемеровской области от 17 января 2005 года № 2-ОЗ «О мерах социальной поддержки отдельных категорий граждан по оплате жилья и (или) коммунальных услуг»  (Иные закупки товаров, работ и услуг для обеспечения государственных (муниципальных) нужд)</t>
  </si>
  <si>
    <t>Меры социальной поддержки по оплате жилых помещений и (или) коммунальных услуг отдельных категорий граждан, оказание мер социальной поддержки которым относится к ведению субъекта Российской Федерации, в соответствии с Законом Кемеровской области от 17 января 2005 года № 2-ОЗ «О мерах социальной поддержки отдельных категорий граждан по оплате жилья и (или) коммунальных услуг» (Публичные нормативные социальные выплаты гражданам)</t>
  </si>
  <si>
    <t>Выплата социального пособия на погребение и возмещение расходов по гарантированному перечню услуг по погребению в соответствии с Законом Кемеровской области от 7 декабря 2018 года № 104-ОЗ «О некоторых вопросах в сфере погребения и похоронного дела в Кемеровской области» (Иные закупки товаров, работ и услуг для обеспечения государственных (муниципальных) нужд)</t>
  </si>
  <si>
    <t>Выплата социального пособия на погребение и возмещение расходов по гарантированному перечню услуг по погребению в соответствии с Законом Кемеровской области от 7 декабря 2018 года № 104-ОЗ «О некоторых вопросах в сфере погребения и похоронного дела в Кемеровской области» (Публичные нормативные социальные выплаты гражданам)</t>
  </si>
  <si>
    <t>Выплата социального пособия на погребение и возмещение расходов по гарантированному перечню услуг по погребению в соответствии с Законом Кемеровской области от 7 декабря 2018 года № 104-ОЗ «О некоторых вопросах в сфере погребения и похоронного дела в Кемеровской области»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</si>
  <si>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012P1 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</si>
  <si>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(Публичные нормативные социальные выплаты гражданам)</t>
  </si>
  <si>
    <t>012P1 55730</t>
  </si>
  <si>
    <t>Выполнение полномочий Российской Федерации по осуществлению ежемесячной выплаты в связи с рождением (усыновлением) первого ребенка (Публичные нормативные социальные выплаты гражданам)</t>
  </si>
  <si>
    <t>Осуществление ежемесячной выплаты в связи с рождением (усыновлением) первого ребенка (Иные закупки товаров, работ и услуг для обеспечения государственных (муниципальных) нужд)</t>
  </si>
  <si>
    <t>012P1 70050</t>
  </si>
  <si>
    <t>Меры социальной поддержки многодетных семей в соответствии с Законом Кемеровской области от 14 ноября 2005 года № 123-03 «О мерах социальной поддержки многодетных семей в Кемеровской области» (Иные закупки товаров, работ и услуг для обеспечения государственных (муниципальных) нужд)</t>
  </si>
  <si>
    <t>Меры социальной поддержки многодетных семей в соответствии с Законом Кемеровской области от 14 ноября 2005 года № 123-03 «О мерах социальной поддержки многодетных семей в Кемеровской области» (Публичные нормативные социальные выплаты гражданам)</t>
  </si>
  <si>
    <t>Меры социальной поддержки многодетных семей в соответствии с Законом Кемеровской области от 14 ноября 2005 года № 123-03 «О мерах социальной поддержки многодетных семей в Кемеровской области» (Социальные выплаты гражданам, кроме публичных нормативных социальных выплат)</t>
  </si>
  <si>
    <t>Реализация мероприятий по социальной защите ветеранов и инвалидов боевых действий, военной службы (служебных обязанностей) (Социальные выплаты гражданам, кроме публичных нормативных социальных выплат)</t>
  </si>
  <si>
    <t>Расходы за счет поступлений от платных услуг  (Иные закупки товаров, работ и услуг для обеспечения государственных (муниципальных) нужд)</t>
  </si>
  <si>
    <t>Расходы за счет поступлений от платных услуг (Расходы на выплаты персоналу казенных учреждений)</t>
  </si>
  <si>
    <t>Обеспечение деятельности (оказание услуг) учреждений социального обслуживания граждан пожилого возраста, инвалидов и других категорий граждан, находящихся в трудной жизненной ситуации (Иные закупки товаров, работ и услуг для обеспечения государственных (муниципальных) нужд)</t>
  </si>
  <si>
    <t>Обеспечение деятельности (оказание услуг) учреждений социального обслуживания граждан пожилого возраста, инвалидов и других категорий граждан, находящихся в трудной жизненной ситуации (Расходы на выплаты персоналу казенных учреждений)</t>
  </si>
  <si>
    <t>Обеспечение деятельности (оказание услуг) учреждений социального обслуживания граждан пожилого возраста, инвалидов и других категорий граждан, находящихся в трудной жизненной ситуации (Уплата налогов, сборов и иных платежей)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</si>
  <si>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(Иные закупки товаров, работ и услуг для обеспечения государственных (муниципальных) нужд)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</si>
  <si>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(Расходы на выплаты персоналу казенных учреждений)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</si>
  <si>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(Уплата налогов, сборов и иных платежей)</t>
  </si>
  <si>
    <t>Меры социальной поддержки работников муниципальных учреждений социального обслуживания в виде пособий и компенсации в соответствии с Законом Кемеровской области от 30 октября 2007 года № 132-03 «О мерах социальной поддержки работников муниципальных учреждений социального обслуживания» (Расходы на выплаты персоналу казенных учреждений)</t>
  </si>
  <si>
    <t>Социальная поддержка и социальное обслуживание населения в части содержания органов местного самоуправления (Иные закупки товаров, работ и услуг для обеспечения государственных (муниципальных) нужд)</t>
  </si>
  <si>
    <t>Социальная поддержка и социальное обслуживание населения в части содержания органов местного самоуправления (Расходы на выплаты персоналу государственных (муниципальных) органов)</t>
  </si>
  <si>
    <t>Социальная поддержка и социальное обслуживание населения в части содержания органов местного самоуправления (Уплата налогов, сборов и иных платежей)</t>
  </si>
  <si>
    <t>Реализация мероприятий по обеспечению доступной среды для инвалидов (Социальные выплаты гражданам, кроме публичных нормативных социальных выплат)</t>
  </si>
  <si>
    <t>Реализация мероприятий по обеспечению доступной среды для инвалидов за счет безвозмездных поступлений (Социальные выплаты гражданам, кроме публичных нормативных социальных выплат)</t>
  </si>
  <si>
    <t>Реализация мероприятий по социальной реабилитации лиц, отбывших наказание (Социальные выплаты гражданам, кроме публичных нормативных социальных выплат)</t>
  </si>
  <si>
    <t>Реализация мероприятий по пожарной безопасности социальных групп населения (Иные закупки товаров, работ и услуг для обеспечения государственных (муниципальных) нужд)</t>
  </si>
  <si>
    <t>Реализация мероприятий по поддержке работников социальной сферы (Иные закупки товаров, работ и услуг для обеспечения государственных (муниципальных) нужд)</t>
  </si>
  <si>
    <t>Реализация мероприятий  для развития деятельности сельскохозяйственных производителей  (Иные закупки товаров, работ и услуг для обеспечения государственных (муниципальных) нужд)</t>
  </si>
  <si>
    <t>Реализация мероприятий по содержанию и обустройству сибиреязвенных захоронений и скотомогильников (Иные закупки товаров, работ и услуг для обеспечения государственных (муниципальных) нужд)</t>
  </si>
  <si>
    <t>Содержание и обустройство сибиреязвенных захоронений и скотомогильников (биотермических ям) (Иные закупки товаров, работ и услуг для обеспечения государственных (муниципальных) нужд)</t>
  </si>
  <si>
    <t>Обеспечение деятельности органов муниципальной власти   (Уплата налогов, сборов и иных платежей)</t>
  </si>
  <si>
    <t>Обеспечение деятельности органов муниципальной власти  (Иные закупки товаров, работ и услуг для обеспечения государственных (муниципальных) нужд)</t>
  </si>
  <si>
    <t>Обеспечение деятельности органов муниципальной власти  (Расходы на выплаты персоналу государственных (муниципальных) органов)</t>
  </si>
  <si>
    <t>Содействие участию в различных выставках, ярмарках (Иные закупки товаров, работ и услуг для обеспечения государственных (муниципальных) нужд)</t>
  </si>
  <si>
    <t xml:space="preserve">Мероприятия по поддержке субъектов малого и среднего предпринимательства (Иные закупки товаров, работ и услуг для обеспечения государственных (муниципальных) нужд)
</t>
  </si>
  <si>
    <t>Мероприятия по предупреждению и ликвидации последствий чрезвычайных ситуаций и стихийных бедствий (Иные закупки товаров, работ и услуг для обеспечения государственных (муниципальных) нужд)</t>
  </si>
  <si>
    <t>Капитальный и текущий ремонт жилищного фонда для социально-незащищенных граждан  (Иные закупки товаров, работ и услуг для обеспечения государственных (муниципальных) нужд)</t>
  </si>
  <si>
    <t>Ежемесячные взносы в фонд  капитального ремонта жилищного фонда (Иные закупки товаров, работ и услуг для обеспечения государственных (муниципальных) нужд)</t>
  </si>
  <si>
    <t>Реализация мероприятий (Иные закупки товаров, работ и услуг для обеспечения государственных (муниципальных) нужд)</t>
  </si>
  <si>
    <t>Капитальный ремонт и замена оборудования (Иные закупки товаров, работ и услуг для обеспечения государственных (муниципальных) нужд)</t>
  </si>
  <si>
    <t>Субсидии организациям на возмещение дополнительных затрат, вызванных разницей между утвержденным в установленном порядке экономически обоснованным тарифом и установленным  размером платы для населения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</si>
  <si>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Субсидии организациям на возмещение затрат, возникающих из-за разницы  в размере платы для граждан, утвержденном на услугу теплоснабжения  с учетом уровня платежей граждан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</si>
  <si>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Субсидии организациям на возмещение затрат, возникающих из-за разницы  в размере платы для граждан, утвержденном на услугу водоснабжения и водоотведения с учетом уровня платежей граждан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</si>
  <si>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Субсидии организациям на возмещение дополнительных затрат,  вызванных разницей между утвержденным в установленном порядке экономически обоснованным тарифом и установленным  размером платы для населения  для расчётов за природный газ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</si>
  <si>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Субсидии организациям на возмещение дополнительных затрат,  вызванных разницей между утвержденным в установленном порядке экономически обоснованным тарифом и установленным  размером платы для населения  для расчётов за уголь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</si>
  <si>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Возмещение дополнительных затрат организациям, реализующим населению газ   для бытовых нужд по тарифам, не обеспечивающим возмещение издержек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</si>
  <si>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Возмещение дополнительных  затрат организациям, реализующим уголь для бытовых нужд населению  в связи с предоставлением мер социальной поддержки для отдельных категорий граждан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</si>
  <si>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 xml:space="preserve">05200 S2450 </t>
  </si>
  <si>
    <t>Капремонт котельных и сетей теплоснабжения (Иные закупки товаров, работ и услуг для обеспечения государственных (муниципальных) нужд)</t>
  </si>
  <si>
    <t xml:space="preserve">05200 S2470 </t>
  </si>
  <si>
    <t>Капремонт объектов систем водоснабжения и водоотведения  (Иные закупки товаров, работ и услуг для обеспечения государственных (муниципальных) нужд)</t>
  </si>
  <si>
    <t>05200 S2500</t>
  </si>
  <si>
    <t>Поддержка жилищно-коммунального хозяйства (Иные закупки товаров, работ и услуг для обеспечения государственных (муниципальных) нужд)</t>
  </si>
  <si>
    <t>Реализация мероприятий в целях энергосбережения и  повышение энергоэффективности экономики (Иные закупки товаров, работ и услуг для обеспечения государственных (муниципальных) нужд)</t>
  </si>
  <si>
    <t>Капитальный ремонт водогрейных котлов на котельных (Иные закупки товаров, работ и услуг для обеспечения государственных (муниципальных) нужд)</t>
  </si>
  <si>
    <t>Капитальный ремонт тепловых сетей  (Иные закупки товаров, работ и услуг для обеспечения государственных (муниципальных) нужд)</t>
  </si>
  <si>
    <t>Капитальный ремонт водопроводных сетей (Иные закупки товаров, работ и услуг для обеспечения государственных (муниципальных) нужд)</t>
  </si>
  <si>
    <t>Мероприятия по повышению энергетической эффективности в бюджетных учреждениях (Иные закупки товаров, работ и услуг для обеспечения государственных (муниципальных) нужд)</t>
  </si>
  <si>
    <t>Мероприятия по повышению энергетической эффективности в бюджетных учреждениях (Субсидии бюджетным учреждениям)</t>
  </si>
  <si>
    <t>Обеспечение деятельности органов местного самоуправления (Уплата налогов, сборов и иных платежей)</t>
  </si>
  <si>
    <t>Обеспечение деятельности органов муниципальной власти (Иные закупки товаров, работ и услуг для обеспечения государственных (муниципальных) нужд)</t>
  </si>
  <si>
    <t>Обеспечение деятельности органов муниципальной власти (Расходы на выплаты персоналу государственных (муниципальных) органов)</t>
  </si>
  <si>
    <t>Мероприятия по благоустройству(Иные закупки товаров, работ и услуг для обеспечения государственных (муниципальных) нужд)</t>
  </si>
  <si>
    <t xml:space="preserve">Уличное освещение (Иные закупки товаров, работ и услуг для обеспечения государственных (муниципальных) нужд) </t>
  </si>
  <si>
    <t xml:space="preserve">Ликвидация несанкционированных свалок (Иные закупки товаров, работ и услуг для обеспечения государственных (муниципальных) нужд) </t>
  </si>
  <si>
    <t xml:space="preserve">Содержание мест захоронения  (Иные закупки товаров, работ и услуг для обеспечения государственных (муниципальных) нужд) </t>
  </si>
  <si>
    <t>Проектирование, строительство (реконструкция), капитальный ремонт и ремонт автомобильных дорог общего пользования муниципального значения, а также до сельских населенных пунктов, не имеющих круглогодичной связи с сетью автомобильных дорог общего пользования  (Иные закупки товаров, работ и услуг для обеспечения государственных (муниципальных) нужд)</t>
  </si>
  <si>
    <t>05700 S2690</t>
  </si>
  <si>
    <t>Реализация мероприятий по развитию газоснабжения (Бюджетные инвестиции)</t>
  </si>
  <si>
    <t>05800 L5673</t>
  </si>
  <si>
    <t>Обеспечение устойчивого развития сельских территорий (мероприятия по развитию газификации в сельской местности) (Бюджетные инвестиции)</t>
  </si>
  <si>
    <t>Создание и функционирование комиссий по делам несовершеннолетних и защите их прав  (Иные закупки товаров, работ и услуг для обеспечения государственных (муниципальных) нужд)</t>
  </si>
  <si>
    <t>Создание и функционирование комиссий по делам несовершеннолетних и защите их прав (Расходы на выплаты персоналу государственных (муниципальных) органов)</t>
  </si>
  <si>
    <t>Обеспечение деятельности по оказанию услуг подведомственных учреждений дополнительного образования  (Субсидии бюджетным учреждениям)</t>
  </si>
  <si>
    <t>Обеспечение деятельности по оказанию услуг (в части выплаты заработной платы) подведомственных учреждений дополнительного образования (Субсидии бюджетным учреждениям)</t>
  </si>
  <si>
    <t>07200 S1930</t>
  </si>
  <si>
    <t>Развитие единого образовательного пространства, повышение качества образовательных результатов  (Иные закупки товаров, работ и услуг для обеспечения государственных (муниципальных) нужд)</t>
  </si>
  <si>
    <t>Развитие единого образовательного пространства, повышение качества образовательных результатов  (Субсидии бюджетным учреждениям)</t>
  </si>
  <si>
    <t>Реализация мероприятий в рамках конкурсного движения (Субсидии бюджетным учреждениям)</t>
  </si>
  <si>
    <t>Реализация мероприятий по поддержке одаренных детей (Субсидии бюджетным учреждениям)</t>
  </si>
  <si>
    <t>07400  72010</t>
  </si>
  <si>
    <t>Социальная поддержка работников образовательных организаций и участников образовательного процесса (Премии и гранты)</t>
  </si>
  <si>
    <t>Социальная поддержка работников образовательных организаций и участников образовательного процесса (Социальные выплаты гражданам, кроме публичных нормативных социальных выплат)</t>
  </si>
  <si>
    <t>Выплата единовременного пособия при всех формах устройства детей, лишенных родительского попечения, в семью (Публичные нормативные социальные выплаты гражданам)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</si>
  <si>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образования(Социальные выплаты гражданам, кроме публичных нормативных социальных выплат)</t>
  </si>
  <si>
    <t>Обеспечение деятельности по содержанию организаций для детей-сирот и детей, оставшихся без попечения родителей  (Иные закупки товаров, работ и услуг для обеспечения государственных (муниципальных) нужд)</t>
  </si>
  <si>
    <t>Обеспечение деятельности по содержанию организаций для детей-сирот и детей, оставшихся без попечения родителей  (Расходы на выплаты персоналу казенных учреждений)</t>
  </si>
  <si>
    <t>Обеспечение деятельности по содержанию организаций для детей-сирот и детей, оставшихся без попечения родителей  (Уплата налогов, сборов и иных платежей)</t>
  </si>
  <si>
    <t>Обеспечение детей-сирот и детей, оставшихся без попечения родителей, одеждой, обувью, единовременным денежным пособием при выпуске из общеобразовательных организаций (Социальные выплаты гражданам, кроме публичных нормативных социальных выплат)</t>
  </si>
  <si>
    <t>Обеспечение зачисления денежных средств для детей-сирот и детей, оставшихся без попечения родителей, на специальные накопительные банковские счета (Социальные выплаты гражданам, кроме публичных нормативных социальных выплат)</t>
  </si>
  <si>
    <t>Ежемесячные денежные выплаты отдельным категориям граждан, воспитывающих детей в возрасте от 1,5 до 7 лет в соответствии с Законом Кемеровской области от 10 декабря 2007 года № 162-ОЗ «О ежемесячной денежной выплате отдельным категориям граждан, воспитывающих детей в возрасте от 1,5 до 7 лет» (Публичные нормативные социальные выплаты гражданам)</t>
  </si>
  <si>
    <t>Осуществление назначения и выплаты денежных средств семьям, взявших на воспитание детей-сирот и детей, оставшихся без попечения родителей, предоставление им мер социальной поддержки, осуществление назначения и выплаты денежных средств лицам, являвшимся приемными родителями в соответствии с Законом Кемеровской области от 14 декабря 2010 года № 124-ОЗ «О некоторых вопросах в сфере опеки и попечительства несовершеннолетних» (Публичные нормативные социальные выплаты гражданам)</t>
  </si>
  <si>
    <t>Осуществление назначения и выплаты денежных средств семьям, взявших на воспитание детей-сирот и детей, оставшихся без попечения родителей, предоставление им мер социальной поддержки, осуществление назначения и выплаты денежных средств лицам, являвшимся приемными родителями в соответствии с Законом Кемеровской области от 14 декабря 2010 года № 124-ОЗ «О некоторых вопросах в сфере опеки и попечительства несовершеннолетних» (Социальные выплаты гражданам, кроме публичных нормативных социальных выплат)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</si>
  <si>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«О предоставлении меры социальной поддержки гражданам, усыновившим (удочерившим) детей-сирот и детей, оставшихся без попечения родителей» (Публичные нормативные социальные выплаты гражданам)</t>
  </si>
  <si>
    <t>07400 S2000</t>
  </si>
  <si>
    <t>Адресная социальная поддержка участников образовательного процесса (Иные закупки товаров, работ и услуг для обеспечения государственных (муниципальных) нужд)</t>
  </si>
  <si>
    <t>Обеспечение деятельности органов муниципальной власти (Уплата налогов, сборов и иных платежей)</t>
  </si>
  <si>
    <t>Обеспечение деятельности органов муниципальной власти(Иные закупки товаров, работ и услуг для обеспечения государственных (муниципальных) нужд)</t>
  </si>
  <si>
    <t>Обеспечение деятельности работников, не являющихся муниципальными служащими(Расходы на выплаты персоналу муниципальных органов)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</si>
  <si>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осуществления контроля за распоряжением ими  (Иные закупки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</si>
  <si>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осуществления контроля за распоряжением ими  (Расходы на выплаты персоналу государственных (муниципальных) органов)</t>
  </si>
  <si>
    <t>Реализация мероприятий  по пожарной и антитеррористической безопасности (Субсидии бюджетным учреждениям)</t>
  </si>
  <si>
    <t>Обеспечение деятельности по оказанию услуг (в части выплаты заработной платы) подведомственных учреждений  (Субсидии бюджетным учреждениям)</t>
  </si>
  <si>
    <t>Обеспечение деятельности по оказанию услуг подведомственных учреждений (Субсидии бюджетным учреждениям)</t>
  </si>
  <si>
    <t>07700 S1940</t>
  </si>
  <si>
    <t>Организация круглогодичного отдыха, оздоровления и занятости обучающихся   (Иные закупки товаров, работ и услуг для обеспечения государственных (муниципальных) нужд)</t>
  </si>
  <si>
    <t>07AE2 50970</t>
  </si>
  <si>
    <t>Создание в общеобразовательных организациях, расположенных в сельской местности, условий для занятия физической культурой и спортом (Иные закупки товаров, работ и услуг для обеспечения государственных (муниципальных) нужд)</t>
  </si>
  <si>
    <t>Реализация мероприятий в клубной системе (Субсидии автономным учреждениям)</t>
  </si>
  <si>
    <t>Обеспечение деятельности по оказанию услуг (в части выплаты заработной платы) подведомственных учреждений(Субсидии автономным учреждениям)</t>
  </si>
  <si>
    <t>Обеспечение деятельности по оказанию услуг подведомственных учреждений (Субсидии автономным учреждениям)</t>
  </si>
  <si>
    <t>08100 S0420</t>
  </si>
  <si>
    <t>Ежемесячные выплаты стимулирующего характера работникам муниципальных библиотек, музеев и культурно-досуговых учреждений (Расходы на выплаты персоналу казенных учреждений)</t>
  </si>
  <si>
    <t>Обеспечение деятельности по оказанию услуг (в части выплаты заработной платы) подведомственных учреждений (Расходы на выплаты персоналу казенных учреждений)</t>
  </si>
  <si>
    <t>Обеспечение деятельности по оказанию услуг подведомственных учреждений (Иные закупки товаров, работ и услуг для обеспечения государственных (муниципальных) нужд)</t>
  </si>
  <si>
    <t>Обеспечение деятельности по оказанию услуг подведомственных учреждений (Уплата налогов, сборов и иных платежей)</t>
  </si>
  <si>
    <t>Обеспечение деятельности по оказанию услуг подведомственных учреждений (за счет платных услуг) (Иные закупки товаров, работ и услуг для обеспечения государственных (муниципальных) нужд)</t>
  </si>
  <si>
    <t>Обеспечение деятельности по оказанию услуг подведомственных учреждений (за счет платных услуг) (Расходы на выплаты персоналу казенных учреждений)</t>
  </si>
  <si>
    <t>Обеспечение деятельности по оказанию услуг подведомственных учреждений (за счет платных услуг) (Уплата налогов, сборов и иных платежей)</t>
  </si>
  <si>
    <t>08200 S0420</t>
  </si>
  <si>
    <t>Обеспечение деятельности по оказанию услуг (в части выплаты заработной платы) подведомственных учреждений (Субсидии бюджетным учреждениям)</t>
  </si>
  <si>
    <t>Обеспечение деятельности по оказанию услуг подведомственных учреждений от платных услуг (Расходы на выплаты персоналу казенных учреждений)</t>
  </si>
  <si>
    <t>Обеспечение деятельности по оказанию услуг подведомственных учреждений от платных услуг (Уплата налогов, сборов и иных платежей)</t>
  </si>
  <si>
    <t>08400 S0420</t>
  </si>
  <si>
    <t>Обеспечение деятельности по оказанию услуг (в части выплаты заработной платы) подведомственных учреждений  (Расходы на выплаты персоналу казенных учреждений)</t>
  </si>
  <si>
    <t>Обеспечение деятельности по оказанию услуг подведомственных учреждений в рамках подпрограммы (Иные закупки товаров, работ и услуг для обеспечения государственных (муниципальных) нужд)</t>
  </si>
  <si>
    <t>Реализация мероприятий по пожарной и антитеррористической безопасности (Иные закупки товаров, работ и услуг для обеспечения государственных (муниципальных) нужд)</t>
  </si>
  <si>
    <t>Реализация мероприятий по пожарной и антитеррористической безопасности (Субсидии бюджетным учреждениям)</t>
  </si>
  <si>
    <t>092F2 55550</t>
  </si>
  <si>
    <t>Реализация  программы формирования современной городской среды. (Иные закупки товаров, работ и услуг для обеспечения государственных (муниципальных) нужд)</t>
  </si>
  <si>
    <t>Реализация программы формирования современной городской среды. Софинансирование МБ (Иные закупки товаров, работ и услуг для обеспечения государственных (муниципальных) нужд)</t>
  </si>
  <si>
    <t>Повышение квалификации работников органов местного самоуправления (Расходы на выплаты персоналу государственных (муниципальных) органов)</t>
  </si>
  <si>
    <t>Обеспечение деятельности МКУ "Административно-Хозяйственная часть"(Иные закупки товаров, работ и услуг для обеспечения государственных (муниципальных) нужд)</t>
  </si>
  <si>
    <t>Обеспечение деятельности МКУ "Административно-Хозяйственная часть"(Расходы на выплаты персоналу казенных учреждений)</t>
  </si>
  <si>
    <t>Обеспечение деятельности МКУ "Административно-Хозяйственная часть"(Уплата налогов, сборов и иных платежей)</t>
  </si>
  <si>
    <t>Обеспечение информированности населения (Иные закупки товаров, работ и услуг для обеспечения государственных (муниципальных) нужд)</t>
  </si>
  <si>
    <t>Обеспечение информированности населения (Субсидии автономным учреждениям)</t>
  </si>
  <si>
    <t>Внедрение информационных технологий (Иные закупки товаров, работ и услуг для обеспечения государственных (муниципальных) нужд)</t>
  </si>
  <si>
    <t>Проведение общих мероприятий округа (Иные закупки товаров, работ и услуг для обеспечения государственных (муниципальных) нужд)</t>
  </si>
  <si>
    <t>Проведение общих мероприятий округа (Премии и гранты)</t>
  </si>
  <si>
    <t>Реализация функций органов местного самоуправления (Иные закупки товаров, работ и услуг для обеспечения государственных (муниципальных) нужд)</t>
  </si>
  <si>
    <t>Реализация функций органов местного самоуправления (Уплата налогов, сборов и иных платежей)</t>
  </si>
  <si>
    <t>Реализация мероприятий в сфере молодежной политики (Иные закупки товаров, работ и услуг для обеспечения государственных (муниципальных) нужд)</t>
  </si>
  <si>
    <t>11100 S0490</t>
  </si>
  <si>
    <t>Реализация мер в области государственной молодежной политики (Расходы на выплаты персоналу казенных учреждений)</t>
  </si>
  <si>
    <t>Реализация мероприятий по развитию физической культуры (Иные закупки товаров, работ и услуг для обеспечения государственных (муниципальных) нужд)</t>
  </si>
  <si>
    <t>Реализация мероприятий по повышению безопасности дорожного движения (Иные закупки товаров, работ и услуг для обеспечения государственных (муниципальных) нужд)</t>
  </si>
  <si>
    <t>Реализация мероприятий по патриотическому воспитанию  детей и молодёжи (Иные закупки товаров, работ и услуг для обеспечения государственных (муниципальных) нужд)</t>
  </si>
  <si>
    <t>Обеспечение жильем социальных категорий граждан, установленных законодательством Кемеровской области (Бюджетные инвестиции)</t>
  </si>
  <si>
    <t>142F3 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</si>
  <si>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(Бюджетные инвестиции)</t>
  </si>
  <si>
    <t>142F3 09602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</si>
  <si>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(Бюджетные инвестиции)</t>
  </si>
  <si>
    <t>14300 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</si>
  <si>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 (Бюджетные инвестиции)</t>
  </si>
  <si>
    <t>Реализация мероприятий по обеспечению жильем молодых семей (Социальные выплаты гражданам, кроме публичных нормативных социальных выплат)</t>
  </si>
  <si>
    <t>Реализация мероприятий в рамках программы «Профилактика терроризма и экстремизма"(Иные закупки товаров, работ и услуг для обеспечения муниципальных нужд)</t>
  </si>
  <si>
    <t>Реализация мероприятий в рамках программы «Развитие туризма в Юргинском муниципальном округе"(Иные закупки товаров, работ и услуг для обеспечения государственных (муниципальных) нужд)</t>
  </si>
  <si>
    <t>Глава муниципального образования (Расходы на выплаты персоналу государственных (муниципальных) органов)</t>
  </si>
  <si>
    <t>Председатель Совета народных депутатов Юргинского округа  (Расходы на выплаты персоналу государственных (муниципальных) органов)</t>
  </si>
  <si>
    <t>Ежемесячная компенсация депутатам СНДЮМР по решению от 25.12.2013г. № 17-НПА  (Расходы на выплаты персоналу государственных (муниципальных) органов)</t>
  </si>
  <si>
    <t>Председатель Ревизионной комиссии Юргинского округа  (Иные закупки товаров, работ и услуг для обеспечения государственных (муниципальных) нужд)</t>
  </si>
  <si>
    <t>Председатель Ревизионной комиссии Юргинского округа  (Расходы на выплаты персоналу государственных (муниципальных) органов)</t>
  </si>
  <si>
    <t>Председатель Ревизионной комиссии Юргинского округа  (Уплата налогов, сборов и иных платежей)</t>
  </si>
  <si>
    <t>Проведение выборов (Специальные расходы)</t>
  </si>
  <si>
    <t>Резервные фонды (Резервные средства)</t>
  </si>
  <si>
    <t xml:space="preserve">Процентные платежи по муниципальному долгу </t>
  </si>
  <si>
    <t>Осуществление первичного воинского учета на территориях, где отсутствуют военные комиссариаты  (Расходы на выплаты персоналу государственных (муниципальных) органов)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</si>
  <si>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</si>
  <si>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функций по хранению, комплектованию, учету и использованию документов Архивного фонда Кемеровской области (Иные закупки товаров, работ и услуг для обеспечения государственных (муниципальных) нужд)</t>
  </si>
  <si>
    <t>Создание и функционирование административных комиссий (Иные закупки товаров, работ и услуг для обеспечения государственных (муниципальных) нужд)</t>
  </si>
  <si>
    <t>01100 11150</t>
  </si>
  <si>
    <t>320</t>
  </si>
  <si>
    <t>01100 11250</t>
  </si>
  <si>
    <t>240</t>
  </si>
  <si>
    <t>01100 11460</t>
  </si>
  <si>
    <t>01200 11200</t>
  </si>
  <si>
    <t>310</t>
  </si>
  <si>
    <t>01200 51370</t>
  </si>
  <si>
    <t>01200 52200</t>
  </si>
  <si>
    <t>01200 52500</t>
  </si>
  <si>
    <t>01200 52700</t>
  </si>
  <si>
    <t>01200 52800</t>
  </si>
  <si>
    <t>01200 53800</t>
  </si>
  <si>
    <t>01200 70010</t>
  </si>
  <si>
    <t>01200 70020</t>
  </si>
  <si>
    <t>01200 70030</t>
  </si>
  <si>
    <t>01200 70060</t>
  </si>
  <si>
    <t>01200 70070</t>
  </si>
  <si>
    <t>01200 70080</t>
  </si>
  <si>
    <t>01200 70090</t>
  </si>
  <si>
    <t>01200 70840</t>
  </si>
  <si>
    <t>01200 80010</t>
  </si>
  <si>
    <t>01200 80040</t>
  </si>
  <si>
    <t>01200 80050</t>
  </si>
  <si>
    <t>01200 80070</t>
  </si>
  <si>
    <t>01200 80080</t>
  </si>
  <si>
    <t>01200 80090</t>
  </si>
  <si>
    <t>01200 80100</t>
  </si>
  <si>
    <t>01200 80110</t>
  </si>
  <si>
    <t>810</t>
  </si>
  <si>
    <t>01300 11150</t>
  </si>
  <si>
    <t>01400 11020</t>
  </si>
  <si>
    <t>110</t>
  </si>
  <si>
    <t>01400 70160</t>
  </si>
  <si>
    <t>850</t>
  </si>
  <si>
    <t>01400 70170</t>
  </si>
  <si>
    <t>01400 70190</t>
  </si>
  <si>
    <t>01500 70280</t>
  </si>
  <si>
    <t>120</t>
  </si>
  <si>
    <t>01600 11150</t>
  </si>
  <si>
    <t>01600 11250</t>
  </si>
  <si>
    <t>01700 11150</t>
  </si>
  <si>
    <t>01800 11150</t>
  </si>
  <si>
    <t>01900 11150</t>
  </si>
  <si>
    <t>02100 11150</t>
  </si>
  <si>
    <t>02200 11150</t>
  </si>
  <si>
    <t>02200 71140</t>
  </si>
  <si>
    <t>02300 10020</t>
  </si>
  <si>
    <t>03000 10420</t>
  </si>
  <si>
    <t>03000 10430</t>
  </si>
  <si>
    <t>04000 11150</t>
  </si>
  <si>
    <t>05100 15011</t>
  </si>
  <si>
    <t>05100 15012</t>
  </si>
  <si>
    <t>05200 11150</t>
  </si>
  <si>
    <t>05200 15030</t>
  </si>
  <si>
    <t>05200 15050</t>
  </si>
  <si>
    <t>05200 15060</t>
  </si>
  <si>
    <t>05200 15070</t>
  </si>
  <si>
    <t>05200 15080</t>
  </si>
  <si>
    <t>05200 15090</t>
  </si>
  <si>
    <t>05200 15180</t>
  </si>
  <si>
    <t>05200 15190</t>
  </si>
  <si>
    <t>05300 11150</t>
  </si>
  <si>
    <t>05300 15110</t>
  </si>
  <si>
    <t>05300 15120</t>
  </si>
  <si>
    <t>05300 15130</t>
  </si>
  <si>
    <t>05300 15150</t>
  </si>
  <si>
    <t>610</t>
  </si>
  <si>
    <t>05500 10020</t>
  </si>
  <si>
    <t>05600 10610</t>
  </si>
  <si>
    <t>05600 10620</t>
  </si>
  <si>
    <t>05600 10630</t>
  </si>
  <si>
    <t>05600 10640</t>
  </si>
  <si>
    <t>05700 11150</t>
  </si>
  <si>
    <t xml:space="preserve">05800 11150 </t>
  </si>
  <si>
    <t>410</t>
  </si>
  <si>
    <t>06000 71960</t>
  </si>
  <si>
    <t>07200 17030</t>
  </si>
  <si>
    <t>07200 17040</t>
  </si>
  <si>
    <t>07301 11150</t>
  </si>
  <si>
    <t>07302 11150</t>
  </si>
  <si>
    <t>350</t>
  </si>
  <si>
    <t>07400 52600</t>
  </si>
  <si>
    <t>07400 71810</t>
  </si>
  <si>
    <t>07400 71820</t>
  </si>
  <si>
    <t>07400 72030</t>
  </si>
  <si>
    <t>07400 72050</t>
  </si>
  <si>
    <t>07400 80120</t>
  </si>
  <si>
    <t>07400 80130</t>
  </si>
  <si>
    <t>07400 80140</t>
  </si>
  <si>
    <t>07500 10020</t>
  </si>
  <si>
    <t>07500 10320</t>
  </si>
  <si>
    <t>07500 72070</t>
  </si>
  <si>
    <t>07600 11150</t>
  </si>
  <si>
    <t>07700 17010</t>
  </si>
  <si>
    <t>07700 17070</t>
  </si>
  <si>
    <t>08100 11150</t>
  </si>
  <si>
    <t>620</t>
  </si>
  <si>
    <t>08100 18010</t>
  </si>
  <si>
    <t>08100 18020</t>
  </si>
  <si>
    <t>08200 18010</t>
  </si>
  <si>
    <t>08200 18020</t>
  </si>
  <si>
    <t>08200 18120</t>
  </si>
  <si>
    <t>08300 18010</t>
  </si>
  <si>
    <t>08300 18020</t>
  </si>
  <si>
    <t>08400 18010</t>
  </si>
  <si>
    <t>08400 18020</t>
  </si>
  <si>
    <t>08400 18120</t>
  </si>
  <si>
    <t>08500 10020</t>
  </si>
  <si>
    <t>08500 18010</t>
  </si>
  <si>
    <t>08500 18020</t>
  </si>
  <si>
    <t>08600 11150</t>
  </si>
  <si>
    <t>08700 18010</t>
  </si>
  <si>
    <t>08700 18020</t>
  </si>
  <si>
    <t>10100 10020</t>
  </si>
  <si>
    <t>10100 10040</t>
  </si>
  <si>
    <t>10100 10120</t>
  </si>
  <si>
    <t>10200 10130</t>
  </si>
  <si>
    <t>10200 10140</t>
  </si>
  <si>
    <t>10200 10160</t>
  </si>
  <si>
    <t>10300 10020</t>
  </si>
  <si>
    <t>10300 10150</t>
  </si>
  <si>
    <t>10400 10150</t>
  </si>
  <si>
    <t>11100 11150</t>
  </si>
  <si>
    <t>11200 11150</t>
  </si>
  <si>
    <t>12000 11150</t>
  </si>
  <si>
    <t>13000 11150</t>
  </si>
  <si>
    <t>14100 71660</t>
  </si>
  <si>
    <t>14300 71850</t>
  </si>
  <si>
    <t>14500 11150</t>
  </si>
  <si>
    <t>15000 11150</t>
  </si>
  <si>
    <t>16000 11150</t>
  </si>
  <si>
    <t>99000 10010</t>
  </si>
  <si>
    <t>99000 10020</t>
  </si>
  <si>
    <t>99000 10030</t>
  </si>
  <si>
    <t>99000 10050</t>
  </si>
  <si>
    <t>99000 10060</t>
  </si>
  <si>
    <t xml:space="preserve">99000 10070 </t>
  </si>
  <si>
    <t>880</t>
  </si>
  <si>
    <t>99000 10100</t>
  </si>
  <si>
    <t>870</t>
  </si>
  <si>
    <t>99000 10110</t>
  </si>
  <si>
    <t>730</t>
  </si>
  <si>
    <t>99000 10160</t>
  </si>
  <si>
    <t>99000 51180</t>
  </si>
  <si>
    <t>99000 51200</t>
  </si>
  <si>
    <t>99000 79050</t>
  </si>
  <si>
    <t>99000 79060</t>
  </si>
  <si>
    <t>2021 год</t>
  </si>
  <si>
    <t>2022 год</t>
  </si>
  <si>
    <t>Муниципальная программа «Повышение уровня социальной защиты населения Юргинского муниципального района»</t>
  </si>
  <si>
    <t xml:space="preserve">Подпрограмма «Социальная поддержка населения» </t>
  </si>
  <si>
    <t>Подпрограмма «Социальная поддержка отдельных категорий граждан»</t>
  </si>
  <si>
    <t xml:space="preserve">Подпрограмма «Социальная защита ветеранов и инвалидов боевых действий, лиц, пострадавших при исполнении обязанностей военной службы (служебных обязанностей)» </t>
  </si>
  <si>
    <t xml:space="preserve">Подпрограмма «Обеспечение деятельности подведомственных учреждений» </t>
  </si>
  <si>
    <t>Подпрограмма «Управление системой социальной поддержки и социального обслуживания населения»</t>
  </si>
  <si>
    <t>Подпрограмма «Доступная среда для инвалидов»</t>
  </si>
  <si>
    <t>Подпрограмма «Оказание помощи лицам, отбывшим наказание в виде лишения свободы, и содействие их социальной реабилитации»</t>
  </si>
  <si>
    <t>Подпрограмма «Безопасный дом»</t>
  </si>
  <si>
    <t>Подпрограмма «Социальная поддержка работников социальной сферы»</t>
  </si>
  <si>
    <t xml:space="preserve">Программа «Муниципальная поддержка агропромышленного комплекса в Юргинском муниципальном районе» </t>
  </si>
  <si>
    <t>Подпрограмма «Стимулирование развития деятельности сельскохозяйственных производителей»</t>
  </si>
  <si>
    <t>Подпрограмма «Содержание и обустройство сибиреязвенных захоронений и скотомогильников»</t>
  </si>
  <si>
    <t>Подпрограмма «Обеспечение реализации муниципальной программы»</t>
  </si>
  <si>
    <t>Муниципальная программа «Развитие субъектов малого и среднего предпринимательства в Юргинском районе»</t>
  </si>
  <si>
    <t>Муниципальная программа «Жилищно-коммунальный и дорожный комплекс, энергосбережение и повышение энергетической эффективности Юргинского муниципального района»</t>
  </si>
  <si>
    <t>Подпрограмма «Капитальный ремонт жилищного фонда»</t>
  </si>
  <si>
    <t>Подпрограмма «Модернизация объектов коммунальной инфраструктуры и поддержка жилищно-коммунального хозяйства»</t>
  </si>
  <si>
    <t>Подпрограмма «Энергосбережение и повышение энергоэффективности экономики»</t>
  </si>
  <si>
    <t>Подпрограмма «Реализация муниципальной политики»</t>
  </si>
  <si>
    <t>Подпрограмма «Благоустройство»</t>
  </si>
  <si>
    <t>Подпрограмма "Капитальный ремонт дорог общего пользования местного значения</t>
  </si>
  <si>
    <t>Подпрограмма «Развитие газоснабжения в Юргинском муниципальном районе»</t>
  </si>
  <si>
    <t>Муниципальная программа «Профилактика безнадзорности и правонарушений несовершеннолетних в Юргинском районе»</t>
  </si>
  <si>
    <t>Муниципальная программа «Развитие системы образования в Юргинском районе»</t>
  </si>
  <si>
    <t>Подпрограмма «Обеспечение деятельности учреждений общего и дополнительного образования для предоставления образовательных услуг»</t>
  </si>
  <si>
    <t xml:space="preserve">Подпрограмма «Развитие одаренности и творчества участников образовательного процесса в Юргинском муниципальном районе»
</t>
  </si>
  <si>
    <t>Основное мероприятие «Обеспечение и развитие конкурсного движения среди образовательных учреждений и работников образования»</t>
  </si>
  <si>
    <t>Основное мероприятие «Обеспечение поддержки одаренных детей»</t>
  </si>
  <si>
    <t xml:space="preserve">Подпрограмма «Социальные гарантии в системе образования» </t>
  </si>
  <si>
    <t>Подпрограмма «Обеспечение пожарной и антитеррористической безопасности в учреждениях социальной сферы»</t>
  </si>
  <si>
    <t>Подпрограмма «Об организации отдыха, оздоровления и занятости детей»</t>
  </si>
  <si>
    <t>07АE2 50970</t>
  </si>
  <si>
    <t xml:space="preserve">Капитальный и текущий ремонт,строительство образовательных организаций. Материально-техническое оснащение. </t>
  </si>
  <si>
    <t>Муниципальная программа «Сохранение и развитие культуры в Юргинском районе»</t>
  </si>
  <si>
    <t>Подпрограмма «Сохранение и развитие клубной системы»</t>
  </si>
  <si>
    <t xml:space="preserve">Подпрограмма «Сохранение и развитие библиотечной системы» </t>
  </si>
  <si>
    <t>Подпрограмма «Развитие учреждений дополнительного образования»</t>
  </si>
  <si>
    <t>Подпрограмма «Сохранение и развитие музейной деятельности»</t>
  </si>
  <si>
    <t>Подпрограмма «Содержание аппарата управления и финансовое обеспечение деятельности учреждений»</t>
  </si>
  <si>
    <t>Подпрограмма «Обслуживание учреждений культуры»</t>
  </si>
  <si>
    <t>Муниципальная программа «Формирование современной городской среды Юргинского муниципального района»</t>
  </si>
  <si>
    <t>Подпрограмма «Благоустройство общественных территорий»</t>
  </si>
  <si>
    <t>Муниципальная программа «Развитие административной системы местного самоуправления»</t>
  </si>
  <si>
    <t>Подпрограмма «Повышение эффективности деятельности органов местного самоуправления»</t>
  </si>
  <si>
    <t>Подпрограмма «Общерайонные расходы»</t>
  </si>
  <si>
    <t>Подпрограмма «Управление муниципальным имуществом»</t>
  </si>
  <si>
    <t>Подпрограмма «Градостроение»</t>
  </si>
  <si>
    <t>Муниципальная программа «Развитие молодёжной политики и спорта Юргинского муниципального района»</t>
  </si>
  <si>
    <t xml:space="preserve">Подпрограмма «Мероприятия в сфере молодежной политики» </t>
  </si>
  <si>
    <t xml:space="preserve">Подпрограмма «Физическая культура и оздоровление детей, подростков и молодежи» </t>
  </si>
  <si>
    <t>Муниципальная программа «Повышение безопасности дорожного движения в Юргинском муниципальном районе»</t>
  </si>
  <si>
    <t>Муниципальная программа «Патриотическое воспитание детей и молодёжи в Юргинском муниципальном районе»</t>
  </si>
  <si>
    <t xml:space="preserve">Муниципальная программа «Развитие жилищного строительства на территории Юргинского муниципального района и обеспечение доступности жилья социально-незащищенным категориям граждан и молодым семьям в Юргинском муниципальном районе» </t>
  </si>
  <si>
    <t xml:space="preserve">Подпрограмма «Жилье для социально-незащищенных категорий граждан» </t>
  </si>
  <si>
    <t xml:space="preserve">Подпрограмма «Жилье для детей-сирот» </t>
  </si>
  <si>
    <t xml:space="preserve">Подпрограмма «Обеспечение жильем молодых семей» </t>
  </si>
  <si>
    <t>Муниципальная программа «Профилактика терроризма и экстремизма на территории Юргинского муниципального округа"</t>
  </si>
  <si>
    <t>Муниципальная программа «Развитие туризма в Юргинском муниципальном округе"</t>
  </si>
  <si>
    <t>Непрограммное направление деятельности</t>
  </si>
  <si>
    <t>01</t>
  </si>
  <si>
    <t>01 1</t>
  </si>
  <si>
    <t xml:space="preserve">14 1 </t>
  </si>
  <si>
    <t xml:space="preserve">14 3 </t>
  </si>
  <si>
    <t xml:space="preserve">14 5 </t>
  </si>
  <si>
    <t xml:space="preserve">11 1 </t>
  </si>
  <si>
    <t xml:space="preserve">11 2 </t>
  </si>
  <si>
    <t xml:space="preserve">09 2 </t>
  </si>
  <si>
    <t xml:space="preserve">08 2 </t>
  </si>
  <si>
    <t xml:space="preserve">08 3 </t>
  </si>
  <si>
    <t xml:space="preserve">08 4 </t>
  </si>
  <si>
    <t xml:space="preserve">08 5 </t>
  </si>
  <si>
    <t xml:space="preserve">08 6 </t>
  </si>
  <si>
    <t xml:space="preserve">08 7 </t>
  </si>
  <si>
    <t xml:space="preserve">08 1 </t>
  </si>
  <si>
    <t xml:space="preserve">07 2 </t>
  </si>
  <si>
    <t xml:space="preserve">07 3 </t>
  </si>
  <si>
    <t xml:space="preserve">07 4 </t>
  </si>
  <si>
    <t xml:space="preserve">07 5 </t>
  </si>
  <si>
    <t xml:space="preserve">07 6 </t>
  </si>
  <si>
    <t xml:space="preserve">07 7 </t>
  </si>
  <si>
    <t xml:space="preserve">07 А </t>
  </si>
  <si>
    <t xml:space="preserve">05 1 </t>
  </si>
  <si>
    <t xml:space="preserve">05 2 </t>
  </si>
  <si>
    <t xml:space="preserve">05 3 </t>
  </si>
  <si>
    <t xml:space="preserve">05 5 </t>
  </si>
  <si>
    <t xml:space="preserve">05 6 </t>
  </si>
  <si>
    <t xml:space="preserve">05 7 </t>
  </si>
  <si>
    <t xml:space="preserve">05 8 </t>
  </si>
  <si>
    <t xml:space="preserve">02 2 </t>
  </si>
  <si>
    <t xml:space="preserve">02 3 </t>
  </si>
  <si>
    <t xml:space="preserve">02 1 </t>
  </si>
  <si>
    <t xml:space="preserve">01 2 </t>
  </si>
  <si>
    <t xml:space="preserve">01 3 </t>
  </si>
  <si>
    <t xml:space="preserve">01 4 </t>
  </si>
  <si>
    <t xml:space="preserve">01 5 </t>
  </si>
  <si>
    <t xml:space="preserve">01 6 </t>
  </si>
  <si>
    <t xml:space="preserve">01 7 </t>
  </si>
  <si>
    <t xml:space="preserve">01 8 </t>
  </si>
  <si>
    <t xml:space="preserve">01 9 </t>
  </si>
  <si>
    <t>09</t>
  </si>
  <si>
    <t>08</t>
  </si>
  <si>
    <t>07</t>
  </si>
  <si>
    <t>06</t>
  </si>
  <si>
    <t>05</t>
  </si>
  <si>
    <t>03</t>
  </si>
  <si>
    <t>02</t>
  </si>
  <si>
    <t>10</t>
  </si>
  <si>
    <t>10 1</t>
  </si>
  <si>
    <t>10 2</t>
  </si>
  <si>
    <t>10 3</t>
  </si>
  <si>
    <t>10 4</t>
  </si>
  <si>
    <t>04</t>
  </si>
  <si>
    <t>Муниципальная программа «Защита населения и территории  Юргинского муниципального округа от чрезвычайных ситуаций, природного и техногенного характера, гражданская оборона, обеспечение пожарной безопасности и безопасности людей на водных объектах</t>
  </si>
  <si>
    <t>Приложение 4</t>
  </si>
  <si>
    <t xml:space="preserve">к бюджету Юргинского </t>
  </si>
  <si>
    <t xml:space="preserve">Распределение бюджетных ассигнований бюджета по целевым статьям </t>
  </si>
  <si>
    <t>(муниципальным программам и непрограммным направлениям деятельности),</t>
  </si>
  <si>
    <t>Условно утвержденные расходы</t>
  </si>
  <si>
    <t>Итого</t>
  </si>
  <si>
    <t xml:space="preserve"> на плановый период 2022 и 2023 годов</t>
  </si>
  <si>
    <t>муниципального округа на 2021 год и</t>
  </si>
  <si>
    <t>группам и подгруппам видов классификации расходов бюджетов на 2021 год и</t>
  </si>
  <si>
    <t>2023 год</t>
  </si>
  <si>
    <t>Реализация мероприятий по социальной поддержке населения</t>
  </si>
  <si>
    <t>Реализация мероприятий по социальной поддержке населения (Иные закупки товаров, работ и услуг для обеспечения государственных (муниципальных) нужд)</t>
  </si>
  <si>
    <t xml:space="preserve">Реализация мероприятий по социальной поддержке населения за счет безвозмездных поступлений </t>
  </si>
  <si>
    <t>1099 11250</t>
  </si>
  <si>
    <t>Реализация мероприятий по социальной поддержке населения за счет безвозмездных поступлений(Иные закупки товаров, работ и услуг для обеспечения государственных (муниципальных) нужд)</t>
  </si>
  <si>
    <t xml:space="preserve">Доставка и хранение гуманитарного угля </t>
  </si>
  <si>
    <t xml:space="preserve">Меры социальной поддержки отдельных категорий многодетных матерей в соответствии с Законом Кемеровской области от 8 апреля 2008 года № 14-03 «О мерах социальной поддержки отдельных категорий многодетных матерей» </t>
  </si>
  <si>
    <t xml:space="preserve">Обеспечение мер социальной поддержки реабилитированных лиц и лиц, признанных пострадавшими от политических репрессий, в соответствии с Законом Кемеровской области от 20 декабря 2004 года № 114-03 «О мерах социальной поддержки реабилитированных лиц и лиц, признанных пострадавшими от политических репрессий» </t>
  </si>
  <si>
    <t xml:space="preserve">Меры социальной поддержки отдельных категорий приемных родителей в соответствии с Законом Кемеровской области от 7 февраля 2013 года № 9-03 «О мерах социальной поддержки отдельных категорий приемных родителей» </t>
  </si>
  <si>
    <t xml:space="preserve">Меры социальной поддержки отдельных категорий граждан в соответствии с Законом Кемеровской области от 27 января 2005 года № 15-03 «О мерах социальной поддержки отдельных категорий граждан» </t>
  </si>
  <si>
    <t>01400 73880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</si>
  <si>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</si>
  <si>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 xml:space="preserve">Содержание и обустройство сибиреязвенных захоронений и скотомогильников (биотермических ям) </t>
  </si>
  <si>
    <t xml:space="preserve">Обеспечение деятельности органов муниципальной власти   </t>
  </si>
  <si>
    <t>02 4</t>
  </si>
  <si>
    <t>02400 70860</t>
  </si>
  <si>
    <t>Организация мероприятий при осуществлении деятельности по обращению с животными без владельцев (Иные закупки товаров, работ и услуг для обеспечения государственных (муниципальных) нужд)</t>
  </si>
  <si>
    <t>Подпрограмма "Осуществлении деятельности по обращению с животными без владельцев"</t>
  </si>
  <si>
    <t>Организация мероприятий при осуществлении деятельности по обращению с животными без владельцев</t>
  </si>
  <si>
    <t xml:space="preserve">Мероприятия по поддержке субъектов малого и среднего предпринимательства
</t>
  </si>
  <si>
    <t xml:space="preserve">Содействие участию в различных выставках, ярмарках </t>
  </si>
  <si>
    <t>Реализация мероприятий по ГО (Иные закупки товаров, работ и услуг для обеспечения государственных (муниципальных) нужд)</t>
  </si>
  <si>
    <t>Реализация мероприятий по снижению рисков и смягчению последствий ЧС (Иные закупки товаров, работ и услуг для обеспечения государственных (муниципальных) нужд)</t>
  </si>
  <si>
    <t>04100 11150</t>
  </si>
  <si>
    <t>04200 11150</t>
  </si>
  <si>
    <t>Возмещение дополнительных  затрат организациям, реализующим уголь для бытовых нужд населению  в связи с предоставлением мер социальной поддержки для отдельных категорий граждан</t>
  </si>
  <si>
    <t>Компенсация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поставку твердого топлива, возникающих при применении льготных цен (тарифов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</si>
  <si>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Компенсация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поставку твердого топлива, возникающих при применении льготных цен (тарифов</t>
  </si>
  <si>
    <t>05200 72570</t>
  </si>
  <si>
    <t>Капремонт котельных и сетей теплоснабжения</t>
  </si>
  <si>
    <t>Поддержка жилищно-коммунального хозяйства</t>
  </si>
  <si>
    <t>Строительство и реконструкция котельных и сетей теплоснабжения с применением энергоэффективных технологий, материалов и оборудования (Иные закупки товаров, работ и услуг для обеспечения государственных (муниципальных) нужд)</t>
  </si>
  <si>
    <t xml:space="preserve">Строительство и реконструкция котельных и сетей теплоснабжения с применением энергоэффективных технологий, материалов и оборудования </t>
  </si>
  <si>
    <t>05200 S2540</t>
  </si>
  <si>
    <t>05300 11151</t>
  </si>
  <si>
    <t>Реализация мероприятий по энергосбережению. Территориальные управления (Иные закупки товаров, работ и услуг для обеспечения государственных (муниципальных) нужд)</t>
  </si>
  <si>
    <t>Мероприятия по повышению энергетической эффективности в бюджетных учреждениях (Субсидии автономным учреждениям)</t>
  </si>
  <si>
    <t xml:space="preserve">Мероприятия по повышению энергетической эффективности в бюджетных учреждениях </t>
  </si>
  <si>
    <t>Обеспечение деятельности органов местного самоуправления</t>
  </si>
  <si>
    <t>Мероприятия по благоустройству</t>
  </si>
  <si>
    <t xml:space="preserve">Уличное освещение </t>
  </si>
  <si>
    <t xml:space="preserve">Ликвидация несанкционированных свалок </t>
  </si>
  <si>
    <t xml:space="preserve">Содержание мест захоронения  </t>
  </si>
  <si>
    <t>Реализация мероприятий в рамках подпрограммы по ремонту дорог (Иные закупки товаров, работ и услуг для обеспечения государственных (муниципальных) нужд)</t>
  </si>
  <si>
    <t>Реализация мероприятий по ремонту и содержанию дорог. Территориальные управления (Иные закупки товаров, работ и услуг для обеспечения государственных (муниципальных) нужд)</t>
  </si>
  <si>
    <t xml:space="preserve">Реализация мероприятий в рамках подпрограммы по ремонту дорог </t>
  </si>
  <si>
    <t>05700 11151</t>
  </si>
  <si>
    <t xml:space="preserve">Проектирование, строительство (реконструкция), капитальный ремонт и ремонт автомобильных дорог общего пользования муниципального значения, а также до сельских населенных пунктов, не имеющих круглогодичной связи с сетью автомобильных дорог общего пользования  </t>
  </si>
  <si>
    <t>07200 13850</t>
  </si>
  <si>
    <t xml:space="preserve">Обеспечение двухразовым бесплатным питанием обучающихся с ограниченными возможностями здоровья в муниципальных общеобразовательных организациях </t>
  </si>
  <si>
    <t xml:space="preserve">Создание и функционирование комиссий по делам несовершеннолетних и защите их прав </t>
  </si>
  <si>
    <t>07200 17020</t>
  </si>
  <si>
    <t xml:space="preserve">Обеспечение деятельности по оказанию услуг подведомственных учреждений </t>
  </si>
  <si>
    <t xml:space="preserve">Развитие единого образовательного пространства, повышение качества образовательных результатов  </t>
  </si>
  <si>
    <t>07200 17050</t>
  </si>
  <si>
    <t>Расходы за счет платных услуг и безвозмездных поступлений (Иные закупки товаров, работ и услуг для обеспечения государственных (муниципальных) нужд)</t>
  </si>
  <si>
    <t>Расходы за счет платных услуг и безвозмездных поступлений</t>
  </si>
  <si>
    <t>07200 17120</t>
  </si>
  <si>
    <t>Обеспечение деятельности по оказанию услуг подведомственных учреждений (оплата услуг аутсорсинга) (Иные закупки товаров, работ и услуг для обеспечения государственных (муниципальных) нужд)</t>
  </si>
  <si>
    <t>Обеспечение деятельности по оказанию услуг подведомственных учреждений (оплата услуг аутсорсинга)</t>
  </si>
  <si>
    <t>Обеспечение деятельности по оказанию услуг подведомственных учреждений (оплата услуг аутсорсинга) (Субсидии бюджетным учреждениям)</t>
  </si>
  <si>
    <t>Мероприятия по обеспечению доступности дошкольного образования (Иные выплаты населению)</t>
  </si>
  <si>
    <t xml:space="preserve">Мероприятия по обеспечению доступности дошкольного образования </t>
  </si>
  <si>
    <t>07200 17150</t>
  </si>
  <si>
    <t>360</t>
  </si>
  <si>
    <t>Мероприятия по обеспечению доступности дошкольного образования (Субсидии бюджетным учреждениям)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</si>
  <si>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(в части выплаты заработной платы) (Расходы на выплаты персоналу казенных учреждений)</t>
  </si>
  <si>
    <t xml:space="preserve"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(в части выплаты заработной платы) </t>
  </si>
  <si>
    <t>07200 71831</t>
  </si>
  <si>
    <t>07200 71830</t>
  </si>
  <si>
    <t>07200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</si>
  <si>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(Иные закупки товаров, работ и услуг для обеспечения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</si>
  <si>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бюджетным учреждениям)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</si>
  <si>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</si>
  <si>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персонифицированного финансирования дополнительного образования детей (Субсидии автономным учреждениям)</t>
  </si>
  <si>
    <t>07200 17130</t>
  </si>
  <si>
    <t>Обеспечение персонифицированного финансирования дополнительного образования детей</t>
  </si>
  <si>
    <t>07300 11150</t>
  </si>
  <si>
    <t>Реализация мероприятий в рамках конкурсного движения  (Расходы на выплаты персоналу казенных учреждений)</t>
  </si>
  <si>
    <t>Реализация мероприятий в рамках конкурсного движения (Социальные выплаты гражданам, кроме публичных нормативных социальных выплат)</t>
  </si>
  <si>
    <t>Реализация мероприятий в рамках конкурсного движения (Иные закупки товаров, работ и услуг для обеспечения государственных (муниципальных) нужд)</t>
  </si>
  <si>
    <t>Реализация мероприятий по поддержке одаренных детей (Иные закупки товаров, работ и услуг для обеспечения государственных (муниципальных) нужд)</t>
  </si>
  <si>
    <t>Реализация мероприятий по поддержке одаренных детей (Социальные выплаты гражданам, кроме публичных нормативных социальных выплат)</t>
  </si>
  <si>
    <t>Обеспечение деятельности по содержанию организаций для детей-сирот и детей, оставшихся без попечения родителей (Расходы на выплаты персоналу казенных учреждений)</t>
  </si>
  <si>
    <t xml:space="preserve">Обеспечение деятельности по содержанию организаций для детей-сирот и детей, оставшихся без попечения родителей </t>
  </si>
  <si>
    <t>Обеспечение деятельности по содержанию организаций для детей-сирот и детей, оставшихся без попечения родителей (Иные закупки товаров, работ и услуг для обеспечения государственных (муниципальных) нужд)</t>
  </si>
  <si>
    <t>Обеспечение деятельности по содержанию организаций для детей-сирот и детей, оставшихся без попечения родителей (Уплата налогов, сборов и иных платежей)</t>
  </si>
  <si>
    <t>07500 17010</t>
  </si>
  <si>
    <t xml:space="preserve">Обеспечение деятельности по оказанию услуг (в части выплаты заработной платы) подведомственных учреждений </t>
  </si>
  <si>
    <t>Обеспечение деятельности по оказанию услуг прочих учреждений образования (Иные закупки товаров, работ и услуг для обеспечения государственных (муниципальных) нужд)</t>
  </si>
  <si>
    <t>07500 17090</t>
  </si>
  <si>
    <t>Обеспечение деятельности по оказанию услуг прочих учреждений образования</t>
  </si>
  <si>
    <t>07700 71940</t>
  </si>
  <si>
    <t>Обеспечение деятельности по оказанию услуг (в части выплаты заработной платы) подведомственных учреждений  (Субсидии автономным учреждениям)</t>
  </si>
  <si>
    <t xml:space="preserve">Организация круглогодичного отдыха, оздоровления и занятости обучающихся   </t>
  </si>
  <si>
    <t>Организация круглогодичного отдыха, оздоровления и занятости обучающихся   (Субсидии автономным учреждениям)</t>
  </si>
  <si>
    <t>Подпрограмма "Развитие кадрового потенциала работников образования"</t>
  </si>
  <si>
    <t/>
  </si>
  <si>
    <t>Реализация мероприятий по развитию кадрового потенциала работников образования</t>
  </si>
  <si>
    <t>Подпрограмма "Безопасность дорожного движения"</t>
  </si>
  <si>
    <t>Расходы на содержание транспортных средств и обслуживающего персонала</t>
  </si>
  <si>
    <t>07 8</t>
  </si>
  <si>
    <t>07800 11150</t>
  </si>
  <si>
    <t>Реализация мероприятий по развитию кадрового потенциала работников образования (Иные выплаты населению)</t>
  </si>
  <si>
    <t>07 9</t>
  </si>
  <si>
    <t>07900 17080</t>
  </si>
  <si>
    <t>Расходы на содержание транспортных средств и обслуживающего персонала (Иные закупки товаров, работ и услуг для обеспечения государственных (муниципальных) нужд)</t>
  </si>
  <si>
    <t>Расходы на содержание транспортных средств и обслуживающего персонала (Субсидии бюджетным учреждениям)</t>
  </si>
  <si>
    <t>Расходы на содержание транспортных средств и обслуживающего персонала (Уплата налогов, сборов и иных платежей)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</si>
  <si>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</si>
  <si>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 xml:space="preserve">Реализация мероприятий в клубной системе 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</si>
  <si>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(Субсидии автономным учреждениям)</t>
  </si>
  <si>
    <t>08100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</si>
  <si>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</si>
  <si>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 xml:space="preserve">Ежемесячные выплаты стимулирующего характера работникам муниципальных библиотек, музеев и культурно-досуговых учреждений </t>
  </si>
  <si>
    <t xml:space="preserve">Обеспечение деятельности по оказанию услуг подведомственных учреждений (за счет платных услуг) </t>
  </si>
  <si>
    <t>Обеспечение деятельности по оказанию услуг (в части выплаты заработной платы) подведомственных учреждений</t>
  </si>
  <si>
    <t>Обеспечение деятельности по оказанию услуг подведомственных учреждений</t>
  </si>
  <si>
    <t xml:space="preserve">Обеспечение деятельности по оказанию услуг подведомственных учреждений от платных услуг </t>
  </si>
  <si>
    <t>Обеспечение деятельности по оказанию услуг подведомственных учреждений от платных услуг (Иные закупки товаров, работ и услуг для обеспечения государственных (муниципальных) нужд)</t>
  </si>
  <si>
    <t>Реализация мероприятий по пожарной и антитеррористической безопасности (Субсидии автономнымучреждениям)</t>
  </si>
  <si>
    <t xml:space="preserve">Реализация программ формирования современной городской среды. </t>
  </si>
  <si>
    <t>Реализация программы формирования современной городской среды. (Иные закупки товаров, работ и услуг для обеспечения государственных (муниципальных) нужд)</t>
  </si>
  <si>
    <t>Реализация мероприятий в рамках программы "Формирование современной городской среды Юргинского муниципального округа" (Иные закупки товаров, работ и услуг для обеспечения государственных (муниципальных) нужд)</t>
  </si>
  <si>
    <t>09300 11150</t>
  </si>
  <si>
    <t>Реализация мероприятий в рамках программы "Формирование современной городской среды Юргинского муниципального округа"</t>
  </si>
  <si>
    <t>Обеспечение деятельности органов территориальных управлений (Расходы на выплаты персоналу государственных (муниципальных) органов)</t>
  </si>
  <si>
    <t>10100 10029</t>
  </si>
  <si>
    <t>Обеспечение деятельности органов территориальных управлений (Иные закупки товаров, работ и услуг для обеспечения государственных (муниципальных) нужд)</t>
  </si>
  <si>
    <t>Обеспечение деятельности органов территориальных управлений</t>
  </si>
  <si>
    <t>Хозяйственное обеспечение деятельности территориальных управлений (Иные закупки товаров, работ и услуг для обеспечения государственных (муниципальных) нужд)</t>
  </si>
  <si>
    <t>Хозяйственное обеспечение деятельности территориальных управлений</t>
  </si>
  <si>
    <t>10100 10129</t>
  </si>
  <si>
    <t>Обеспечение деятельности органов муниципальной власти</t>
  </si>
  <si>
    <t>Реализация мероприятий в сфере молодежной политики (Субсидии автономным учреждениям)</t>
  </si>
  <si>
    <t>Реализация мер в области государственной молодежной политики (Субсидии автономным учреждениям)</t>
  </si>
  <si>
    <t>Реализация мер в области государственной молодежной политики</t>
  </si>
  <si>
    <t>Реализация мероприятий по повышению безопасности дорожного движения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</si>
  <si>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</si>
  <si>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 </t>
  </si>
  <si>
    <t>Реализация мероприятий за счет МБ  по обеспечению жильем молодых семей</t>
  </si>
  <si>
    <t>Реализация мероприятий  за счет МБ по обеспечению жильем молодых семей (Социальные выплаты гражданам, кроме публичных нормативных социальных выплат)</t>
  </si>
  <si>
    <t>Реализация мероприятий в рамках программы «Профилактика терроризма и экстремизма"</t>
  </si>
  <si>
    <t>Реализация мероприятий в рамках программы «Развитие туризма в Юргинском муниципальном округе"</t>
  </si>
  <si>
    <t>Процентные платежи по муниципальному долгу (Обслуживание муниципального долга)</t>
  </si>
  <si>
    <t xml:space="preserve">Обеспечение деятельности органов муниципальной власти </t>
  </si>
  <si>
    <t xml:space="preserve">Глава муниципального образования </t>
  </si>
  <si>
    <t>Председатель Совета народных депутатов Юргинского округа</t>
  </si>
  <si>
    <t>Резервные фонды</t>
  </si>
  <si>
    <t>Председатель Ревизионной комиссии Юргинского округа</t>
  </si>
  <si>
    <t xml:space="preserve">Ежемесячная компенсация депутатам СНДЮМР по решению от 25.12.2013г. № 17-НПА </t>
  </si>
  <si>
    <t>Осуществление функций по хранению, комплектованию, учету и использованию документов Архивного фонда Кемеровской области</t>
  </si>
  <si>
    <t xml:space="preserve">Создание и функционирование административных комиссий </t>
  </si>
  <si>
    <t>Проведение Всероссийской переписи населения 2020 года (Иные закупки товаров, работ и услуг для обеспечения государственных (муниципальных) нужд)</t>
  </si>
  <si>
    <t>99000 54690</t>
  </si>
  <si>
    <t>Проведение Всероссийской переписи населения 2020 года</t>
  </si>
  <si>
    <t>Субсидии организациям на возмещение дополнительных затрат, задолженность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</si>
  <si>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99000 15050</t>
  </si>
  <si>
    <t xml:space="preserve">Субсидии организациям на возмещение дополнительных затрат, задолженность </t>
  </si>
  <si>
    <t>Ежемесячные выплаты стимулирующего характера работникам муниципальных библиотек, музеев и культурно-досуговых учреждений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</si>
  <si>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осуществления контроля за распоряжением ими</t>
  </si>
  <si>
    <t xml:space="preserve">Адресная социальная поддержка участников образовательного процесса </t>
  </si>
  <si>
    <t xml:space="preserve"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«О предоставлении меры социальной поддержки гражданам, усыновившим (удочерившим) детей-сирот и детей, оставшихся без попечения родителей» </t>
  </si>
  <si>
    <t xml:space="preserve">Осуществление назначения и выплаты денежных средств семьям, взявших на воспитание детей-сирот и детей, оставшихся без попечения родителей, предоставление им мер социальной поддержки, осуществление назначения и выплаты денежных средств лицам, являвшимся приемными родителями в соответствии с Законом Кемеровской области от 14 декабря 2010 года № 124-ОЗ «О некоторых вопросах в сфере опеки и попечительства несовершеннолетних» </t>
  </si>
  <si>
    <t xml:space="preserve">Обеспечение зачисления денежных средств для детей-сирот и детей, оставшихся без попечения родителей, на специальные накопительные банковские счета </t>
  </si>
  <si>
    <t>Обеспечение детей-сирот и детей, оставшихся без попечения родителей, одеждой, обувью, единовременным денежным пособием при выпуске из общеобразовательных организаций</t>
  </si>
  <si>
    <t xml:space="preserve">Выплата единовременного пособия при всех формах устройства детей, лишенных родительского попечения, в семью </t>
  </si>
  <si>
    <t xml:space="preserve">Социальная поддержка работников образовательных организаций и участников образовательного процесса 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</si>
  <si>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</si>
  <si>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Обеспечение деятельности по оказанию услуг (в части выплаты заработной платы) подведомственных учреждений дополнительного образования</t>
  </si>
  <si>
    <t xml:space="preserve">Обеспечение деятельности по оказанию услуг подведомственных учреждений дополнительного образования </t>
  </si>
  <si>
    <t>Обеспечение двухразовым бесплатным питанием обучающихся с ограниченными возможностями здоровья в муниципальных общеобразовательных организациях  (Субсидии бюджетным учреждениям)</t>
  </si>
  <si>
    <t>Повышение квалификации работников органов местного самоуправления</t>
  </si>
  <si>
    <t>Обеспечение деятельности МКУ "Административно-Хозяйственная часть"</t>
  </si>
  <si>
    <t xml:space="preserve">Обеспечение информированности населения </t>
  </si>
  <si>
    <t xml:space="preserve">Внедрение информационных технологий </t>
  </si>
  <si>
    <t xml:space="preserve">Проведение общих мероприятий округа </t>
  </si>
  <si>
    <t>Реализация функций органов местного самоуправления</t>
  </si>
  <si>
    <t xml:space="preserve">Реализация функций органов местного самоуправления </t>
  </si>
  <si>
    <t>Реализация мероприятий в сфере молодежной политики</t>
  </si>
  <si>
    <t xml:space="preserve">Реализация мероприятий по развитию физической культуры </t>
  </si>
  <si>
    <t xml:space="preserve">Реализация мероприятий по патриотическому воспитанию  детей и молодёжи </t>
  </si>
  <si>
    <t xml:space="preserve">Обеспечение жильем социальных категорий граждан, установленных законодательством Кемеровской области 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</si>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</sst>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"/>
    <numFmt numFmtId="167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2" fillId="0" borderId="0">
      <alignment vertical="top"/>
    </xf>
    <xf numFmtId="0" fontId="2" fillId="0" borderId="1">
      <alignment vertical="top"/>
    </xf>
    <xf numFmtId="49" fontId="3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3" fillId="0" borderId="1">
      <alignment vertical="top"/>
    </xf>
    <xf numFmtId="49" fontId="5" fillId="0" borderId="0" applyFill="0" applyBorder="0" applyProtection="0">
      <alignment horizontal="center" vertical="center"/>
    </xf>
    <xf numFmtId="49" fontId="2" fillId="0" borderId="0" applyFont="0" applyFill="0" applyBorder="0" applyProtection="0">
      <alignment horizontal="right" vertical="top"/>
    </xf>
    <xf numFmtId="49" fontId="6" fillId="0" borderId="0" applyFill="0" applyBorder="0" applyProtection="0">
      <alignment horizontal="left" vertical="top"/>
    </xf>
    <xf numFmtId="164" fontId="2" fillId="0" borderId="0" applyFont="0" applyFill="0" applyBorder="0" applyAlignment="0" applyProtection="0"/>
    <xf numFmtId="0" fontId="7" fillId="0" borderId="0"/>
  </cellStyleXfs>
  <cellXfs count="78">
    <xf numFmtId="0" fontId="0" fillId="0" borderId="0" xfId="0"/>
    <xf numFmtId="0" fontId="2" fillId="0" borderId="0" xfId="1">
      <alignment vertical="top"/>
    </xf>
    <xf numFmtId="165" fontId="1" fillId="0" borderId="0" xfId="1" applyNumberFormat="1" applyFont="1">
      <alignment vertical="top"/>
    </xf>
    <xf numFmtId="0" fontId="1" fillId="0" borderId="1" xfId="1" pivotButton="1" applyFont="1" applyBorder="1" applyAlignment="1">
      <alignment vertical="top" wrapText="1"/>
    </xf>
    <xf numFmtId="0" fontId="1" fillId="0" borderId="1" xfId="1" pivotButton="1" applyFont="1" applyBorder="1" applyAlignment="1">
      <alignment horizontal="left" vertical="top"/>
    </xf>
    <xf numFmtId="165" fontId="1" fillId="0" borderId="1" xfId="1" applyNumberFormat="1" applyFont="1" applyBorder="1">
      <alignment vertical="top"/>
    </xf>
    <xf numFmtId="0" fontId="1" fillId="0" borderId="1" xfId="1" applyFont="1" applyBorder="1" applyAlignment="1">
      <alignment horizontal="left" vertical="top" wrapText="1"/>
    </xf>
    <xf numFmtId="0" fontId="1" fillId="0" borderId="1" xfId="1" applyFont="1" applyBorder="1" applyAlignment="1">
      <alignment horizontal="left" vertical="top"/>
    </xf>
    <xf numFmtId="0" fontId="1" fillId="0" borderId="1" xfId="1" applyFont="1" applyBorder="1">
      <alignment vertical="top"/>
    </xf>
    <xf numFmtId="0" fontId="8" fillId="0" borderId="1" xfId="0" applyNumberFormat="1" applyFont="1" applyFill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167" fontId="8" fillId="0" borderId="1" xfId="0" applyNumberFormat="1" applyFont="1" applyBorder="1" applyAlignment="1">
      <alignment horizontal="right" vertical="top"/>
    </xf>
    <xf numFmtId="49" fontId="8" fillId="0" borderId="1" xfId="0" applyNumberFormat="1" applyFont="1" applyFill="1" applyBorder="1" applyAlignment="1">
      <alignment horizontal="center" vertical="top"/>
    </xf>
    <xf numFmtId="167" fontId="8" fillId="0" borderId="1" xfId="0" applyNumberFormat="1" applyFont="1" applyFill="1" applyBorder="1" applyAlignment="1">
      <alignment horizontal="right" vertical="top"/>
    </xf>
    <xf numFmtId="0" fontId="9" fillId="0" borderId="0" xfId="0" applyFont="1" applyFill="1"/>
    <xf numFmtId="0" fontId="9" fillId="0" borderId="0" xfId="0" applyFont="1"/>
    <xf numFmtId="49" fontId="8" fillId="0" borderId="0" xfId="0" applyNumberFormat="1" applyFont="1" applyFill="1" applyAlignment="1">
      <alignment horizontal="left"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1" xfId="1" pivotButton="1" applyFont="1" applyBorder="1" applyAlignment="1">
      <alignment horizontal="center" vertical="top" wrapText="1"/>
    </xf>
    <xf numFmtId="49" fontId="8" fillId="0" borderId="1" xfId="1" pivotButton="1" applyNumberFormat="1" applyFont="1" applyBorder="1" applyAlignment="1">
      <alignment horizontal="center" vertical="top"/>
    </xf>
    <xf numFmtId="0" fontId="8" fillId="0" borderId="1" xfId="1" pivotButton="1" applyFont="1" applyBorder="1" applyAlignment="1">
      <alignment horizontal="center" vertical="top"/>
    </xf>
    <xf numFmtId="165" fontId="8" fillId="0" borderId="1" xfId="1" applyNumberFormat="1" applyFont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1" pivotButton="1" applyFont="1" applyBorder="1" applyAlignment="1">
      <alignment horizontal="center" vertical="top"/>
    </xf>
    <xf numFmtId="165" fontId="11" fillId="0" borderId="1" xfId="1" applyNumberFormat="1" applyFont="1" applyBorder="1">
      <alignment vertical="top"/>
    </xf>
    <xf numFmtId="0" fontId="10" fillId="0" borderId="0" xfId="0" applyFont="1"/>
    <xf numFmtId="0" fontId="8" fillId="0" borderId="1" xfId="1" applyFont="1" applyBorder="1" applyAlignment="1">
      <alignment horizontal="left" vertical="top" wrapText="1"/>
    </xf>
    <xf numFmtId="49" fontId="8" fillId="0" borderId="1" xfId="1" applyNumberFormat="1" applyFont="1" applyBorder="1" applyAlignment="1">
      <alignment horizontal="center" vertical="top"/>
    </xf>
    <xf numFmtId="0" fontId="8" fillId="0" borderId="1" xfId="1" applyFont="1" applyBorder="1" applyAlignment="1">
      <alignment horizontal="center" vertical="top"/>
    </xf>
    <xf numFmtId="165" fontId="8" fillId="0" borderId="1" xfId="1" applyNumberFormat="1" applyFont="1" applyBorder="1">
      <alignment vertical="top"/>
    </xf>
    <xf numFmtId="0" fontId="11" fillId="0" borderId="1" xfId="1" applyFont="1" applyBorder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top" wrapText="1"/>
    </xf>
    <xf numFmtId="49" fontId="11" fillId="0" borderId="1" xfId="1" applyNumberFormat="1" applyFont="1" applyBorder="1" applyAlignment="1">
      <alignment horizontal="center" vertical="top"/>
    </xf>
    <xf numFmtId="0" fontId="11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165" fontId="9" fillId="0" borderId="1" xfId="0" applyNumberFormat="1" applyFont="1" applyBorder="1"/>
    <xf numFmtId="0" fontId="10" fillId="0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justify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left" vertical="top" wrapText="1"/>
    </xf>
    <xf numFmtId="49" fontId="8" fillId="0" borderId="1" xfId="1" applyNumberFormat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center" vertical="top"/>
    </xf>
    <xf numFmtId="165" fontId="8" fillId="0" borderId="1" xfId="1" applyNumberFormat="1" applyFont="1" applyFill="1" applyBorder="1">
      <alignment vertical="top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165" fontId="11" fillId="0" borderId="1" xfId="0" applyNumberFormat="1" applyFont="1" applyBorder="1" applyAlignment="1">
      <alignment horizontal="right" vertical="top"/>
    </xf>
    <xf numFmtId="0" fontId="9" fillId="0" borderId="0" xfId="0" applyFont="1" applyAlignment="1">
      <alignment vertical="top"/>
    </xf>
    <xf numFmtId="165" fontId="8" fillId="0" borderId="1" xfId="0" applyNumberFormat="1" applyFont="1" applyBorder="1" applyAlignment="1">
      <alignment horizontal="right" vertical="top"/>
    </xf>
    <xf numFmtId="0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/>
    </xf>
    <xf numFmtId="165" fontId="9" fillId="0" borderId="1" xfId="0" applyNumberFormat="1" applyFont="1" applyBorder="1" applyAlignment="1">
      <alignment horizontal="right" vertical="top"/>
    </xf>
    <xf numFmtId="0" fontId="10" fillId="0" borderId="1" xfId="0" applyFont="1" applyFill="1" applyBorder="1" applyAlignment="1">
      <alignment horizontal="center" wrapText="1"/>
    </xf>
    <xf numFmtId="167" fontId="9" fillId="0" borderId="1" xfId="0" applyNumberFormat="1" applyFont="1" applyBorder="1" applyAlignment="1">
      <alignment horizontal="right" vertical="top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9" fillId="0" borderId="0" xfId="0" applyFont="1" applyAlignment="1">
      <alignment vertical="center" textRotation="90"/>
    </xf>
    <xf numFmtId="0" fontId="11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165" fontId="11" fillId="0" borderId="1" xfId="1" applyNumberFormat="1" applyFont="1" applyFill="1" applyBorder="1">
      <alignment vertical="top"/>
    </xf>
    <xf numFmtId="49" fontId="11" fillId="0" borderId="1" xfId="0" applyNumberFormat="1" applyFont="1" applyFill="1" applyBorder="1" applyAlignment="1">
      <alignment horizontal="left" vertical="top" wrapText="1"/>
    </xf>
    <xf numFmtId="165" fontId="10" fillId="0" borderId="1" xfId="0" applyNumberFormat="1" applyFont="1" applyBorder="1"/>
    <xf numFmtId="0" fontId="10" fillId="0" borderId="0" xfId="0" applyFont="1" applyAlignment="1">
      <alignment horizontal="center"/>
    </xf>
    <xf numFmtId="166" fontId="8" fillId="0" borderId="0" xfId="0" applyNumberFormat="1" applyFont="1" applyFill="1" applyAlignment="1">
      <alignment horizontal="left" indent="8"/>
    </xf>
    <xf numFmtId="165" fontId="8" fillId="0" borderId="0" xfId="0" applyNumberFormat="1" applyFont="1" applyFill="1" applyAlignment="1">
      <alignment horizontal="left" indent="8"/>
    </xf>
    <xf numFmtId="167" fontId="8" fillId="0" borderId="0" xfId="0" applyNumberFormat="1" applyFont="1" applyFill="1" applyAlignment="1">
      <alignment horizontal="left" vertical="top" indent="8"/>
    </xf>
  </cellXfs>
  <cellStyles count="11">
    <cellStyle name="Данные таблицы" xfId="2"/>
    <cellStyle name="Заголовок таблицы" xfId="3"/>
    <cellStyle name="Значение параметра" xfId="4"/>
    <cellStyle name="Итоговая строка" xfId="5"/>
    <cellStyle name="Название документа" xfId="6"/>
    <cellStyle name="Название параметра" xfId="7"/>
    <cellStyle name="Обычный" xfId="0" builtinId="0"/>
    <cellStyle name="Обычный 2" xfId="1"/>
    <cellStyle name="Обычный 5" xfId="10"/>
    <cellStyle name="Подписи под подписями" xfId="8"/>
    <cellStyle name="Финансовый 2" xfId="9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381"/>
  <sheetViews>
    <sheetView workbookViewId="0">
      <selection sqref="A1:A1048576"/>
    </sheetView>
  </sheetViews>
  <sheetFormatPr defaultRowHeight="15" x14ac:dyDescent="0.25"/>
  <cols>
    <col min="1" max="1" width="46.7109375" customWidth="1"/>
    <col min="2" max="2" width="12.42578125" bestFit="1" customWidth="1"/>
    <col min="3" max="3" width="5.140625" bestFit="1" customWidth="1"/>
    <col min="4" max="6" width="15.5703125" bestFit="1" customWidth="1"/>
  </cols>
  <sheetData>
    <row r="1" spans="1:6" x14ac:dyDescent="0.25">
      <c r="A1" s="1"/>
      <c r="B1" s="1"/>
      <c r="C1" s="1"/>
      <c r="D1" s="1"/>
      <c r="E1" s="1"/>
      <c r="F1" s="2" t="s">
        <v>0</v>
      </c>
    </row>
    <row r="2" spans="1:6" x14ac:dyDescent="0.25">
      <c r="A2" s="3" t="s">
        <v>2</v>
      </c>
      <c r="B2" s="4" t="s">
        <v>1</v>
      </c>
      <c r="C2" s="4" t="s">
        <v>3</v>
      </c>
      <c r="D2" s="5" t="s">
        <v>4</v>
      </c>
      <c r="E2" s="5" t="s">
        <v>5</v>
      </c>
      <c r="F2" s="5" t="s">
        <v>6</v>
      </c>
    </row>
    <row r="3" spans="1:6" x14ac:dyDescent="0.25">
      <c r="A3" s="8"/>
      <c r="B3" s="8" t="s">
        <v>226</v>
      </c>
      <c r="C3" s="8"/>
      <c r="D3" s="5">
        <v>40</v>
      </c>
      <c r="E3" s="5">
        <v>32</v>
      </c>
      <c r="F3" s="5">
        <v>0.1</v>
      </c>
    </row>
    <row r="4" spans="1:6" ht="60" x14ac:dyDescent="0.25">
      <c r="A4" s="6" t="s">
        <v>7</v>
      </c>
      <c r="B4" s="8" t="s">
        <v>226</v>
      </c>
      <c r="C4" s="8" t="s">
        <v>227</v>
      </c>
      <c r="D4" s="5">
        <v>40</v>
      </c>
      <c r="E4" s="5">
        <v>32</v>
      </c>
      <c r="F4" s="5">
        <v>0.1</v>
      </c>
    </row>
    <row r="5" spans="1:6" x14ac:dyDescent="0.25">
      <c r="A5" s="8"/>
      <c r="B5" s="8" t="s">
        <v>228</v>
      </c>
      <c r="C5" s="8"/>
      <c r="D5" s="5">
        <v>300</v>
      </c>
      <c r="E5" s="5">
        <v>300</v>
      </c>
      <c r="F5" s="5">
        <v>0.1</v>
      </c>
    </row>
    <row r="6" spans="1:6" ht="75" x14ac:dyDescent="0.25">
      <c r="A6" s="6" t="s">
        <v>8</v>
      </c>
      <c r="B6" s="8" t="s">
        <v>228</v>
      </c>
      <c r="C6" s="8" t="s">
        <v>229</v>
      </c>
      <c r="D6" s="5"/>
      <c r="E6" s="5">
        <v>0</v>
      </c>
      <c r="F6" s="5"/>
    </row>
    <row r="7" spans="1:6" ht="75" x14ac:dyDescent="0.25">
      <c r="A7" s="6" t="s">
        <v>9</v>
      </c>
      <c r="B7" s="8" t="s">
        <v>228</v>
      </c>
      <c r="C7" s="8" t="s">
        <v>227</v>
      </c>
      <c r="D7" s="5">
        <v>300</v>
      </c>
      <c r="E7" s="5">
        <v>300</v>
      </c>
      <c r="F7" s="5">
        <v>0.1</v>
      </c>
    </row>
    <row r="8" spans="1:6" x14ac:dyDescent="0.25">
      <c r="A8" s="8"/>
      <c r="B8" s="8" t="s">
        <v>230</v>
      </c>
      <c r="C8" s="8"/>
      <c r="D8" s="5">
        <v>680</v>
      </c>
      <c r="E8" s="5">
        <v>544</v>
      </c>
      <c r="F8" s="5">
        <v>0.1</v>
      </c>
    </row>
    <row r="9" spans="1:6" ht="45" x14ac:dyDescent="0.25">
      <c r="A9" s="6" t="s">
        <v>10</v>
      </c>
      <c r="B9" s="8" t="s">
        <v>230</v>
      </c>
      <c r="C9" s="8" t="s">
        <v>229</v>
      </c>
      <c r="D9" s="5">
        <v>680</v>
      </c>
      <c r="E9" s="5">
        <v>544</v>
      </c>
      <c r="F9" s="5">
        <v>0.1</v>
      </c>
    </row>
    <row r="10" spans="1:6" x14ac:dyDescent="0.25">
      <c r="A10" s="8"/>
      <c r="B10" s="8" t="s">
        <v>231</v>
      </c>
      <c r="C10" s="8"/>
      <c r="D10" s="5">
        <v>4016.4</v>
      </c>
      <c r="E10" s="5">
        <v>3213.1200000000003</v>
      </c>
      <c r="F10" s="5">
        <v>0.2</v>
      </c>
    </row>
    <row r="11" spans="1:6" ht="90" x14ac:dyDescent="0.25">
      <c r="A11" s="6" t="s">
        <v>11</v>
      </c>
      <c r="B11" s="8" t="s">
        <v>231</v>
      </c>
      <c r="C11" s="8" t="s">
        <v>229</v>
      </c>
      <c r="D11" s="5">
        <v>0.4</v>
      </c>
      <c r="E11" s="5">
        <v>0.32000000000000006</v>
      </c>
      <c r="F11" s="5">
        <v>0.1</v>
      </c>
    </row>
    <row r="12" spans="1:6" ht="75" x14ac:dyDescent="0.25">
      <c r="A12" s="6" t="s">
        <v>12</v>
      </c>
      <c r="B12" s="8" t="s">
        <v>231</v>
      </c>
      <c r="C12" s="8" t="s">
        <v>232</v>
      </c>
      <c r="D12" s="5">
        <v>4016</v>
      </c>
      <c r="E12" s="5">
        <v>3212.8</v>
      </c>
      <c r="F12" s="5">
        <v>0.1</v>
      </c>
    </row>
    <row r="13" spans="1:6" x14ac:dyDescent="0.25">
      <c r="A13" s="8"/>
      <c r="B13" s="8" t="s">
        <v>233</v>
      </c>
      <c r="C13" s="8"/>
      <c r="D13" s="5">
        <v>0</v>
      </c>
      <c r="E13" s="5">
        <v>0</v>
      </c>
      <c r="F13" s="5">
        <v>0</v>
      </c>
    </row>
    <row r="14" spans="1:6" ht="90" x14ac:dyDescent="0.25">
      <c r="A14" s="6" t="s">
        <v>13</v>
      </c>
      <c r="B14" s="8" t="s">
        <v>233</v>
      </c>
      <c r="C14" s="8" t="s">
        <v>229</v>
      </c>
      <c r="D14" s="5">
        <v>0</v>
      </c>
      <c r="E14" s="5">
        <v>0</v>
      </c>
      <c r="F14" s="5">
        <v>0</v>
      </c>
    </row>
    <row r="15" spans="1:6" ht="90" x14ac:dyDescent="0.25">
      <c r="A15" s="6" t="s">
        <v>14</v>
      </c>
      <c r="B15" s="8" t="s">
        <v>233</v>
      </c>
      <c r="C15" s="8" t="s">
        <v>232</v>
      </c>
      <c r="D15" s="5">
        <v>0</v>
      </c>
      <c r="E15" s="5">
        <v>0</v>
      </c>
      <c r="F15" s="5">
        <v>0</v>
      </c>
    </row>
    <row r="16" spans="1:6" x14ac:dyDescent="0.25">
      <c r="A16" s="8"/>
      <c r="B16" s="8" t="s">
        <v>234</v>
      </c>
      <c r="C16" s="8"/>
      <c r="D16" s="5">
        <v>0</v>
      </c>
      <c r="E16" s="5">
        <v>0</v>
      </c>
      <c r="F16" s="5">
        <v>0</v>
      </c>
    </row>
    <row r="17" spans="1:6" ht="90" x14ac:dyDescent="0.25">
      <c r="A17" s="6" t="s">
        <v>15</v>
      </c>
      <c r="B17" s="8" t="s">
        <v>234</v>
      </c>
      <c r="C17" s="8" t="s">
        <v>229</v>
      </c>
      <c r="D17" s="5">
        <v>0</v>
      </c>
      <c r="E17" s="5">
        <v>0</v>
      </c>
      <c r="F17" s="5">
        <v>0</v>
      </c>
    </row>
    <row r="18" spans="1:6" ht="75" x14ac:dyDescent="0.25">
      <c r="A18" s="6" t="s">
        <v>16</v>
      </c>
      <c r="B18" s="8" t="s">
        <v>234</v>
      </c>
      <c r="C18" s="8" t="s">
        <v>232</v>
      </c>
      <c r="D18" s="5">
        <v>0</v>
      </c>
      <c r="E18" s="5">
        <v>0</v>
      </c>
      <c r="F18" s="5">
        <v>0</v>
      </c>
    </row>
    <row r="19" spans="1:6" x14ac:dyDescent="0.25">
      <c r="A19" s="8"/>
      <c r="B19" s="8" t="s">
        <v>235</v>
      </c>
      <c r="C19" s="8"/>
      <c r="D19" s="5">
        <v>0</v>
      </c>
      <c r="E19" s="5">
        <v>0</v>
      </c>
      <c r="F19" s="5">
        <v>0</v>
      </c>
    </row>
    <row r="20" spans="1:6" ht="60" x14ac:dyDescent="0.25">
      <c r="A20" s="6" t="s">
        <v>17</v>
      </c>
      <c r="B20" s="8" t="s">
        <v>235</v>
      </c>
      <c r="C20" s="8" t="s">
        <v>229</v>
      </c>
      <c r="D20" s="5">
        <v>0</v>
      </c>
      <c r="E20" s="5">
        <v>0</v>
      </c>
      <c r="F20" s="5">
        <v>0</v>
      </c>
    </row>
    <row r="21" spans="1:6" ht="45" x14ac:dyDescent="0.25">
      <c r="A21" s="6" t="s">
        <v>18</v>
      </c>
      <c r="B21" s="8" t="s">
        <v>235</v>
      </c>
      <c r="C21" s="8" t="s">
        <v>232</v>
      </c>
      <c r="D21" s="5">
        <v>0</v>
      </c>
      <c r="E21" s="5">
        <v>0</v>
      </c>
      <c r="F21" s="5">
        <v>0</v>
      </c>
    </row>
    <row r="22" spans="1:6" x14ac:dyDescent="0.25">
      <c r="A22" s="8"/>
      <c r="B22" s="8" t="s">
        <v>236</v>
      </c>
      <c r="C22" s="8"/>
      <c r="D22" s="5">
        <v>255</v>
      </c>
      <c r="E22" s="5">
        <v>263</v>
      </c>
      <c r="F22" s="5">
        <v>273</v>
      </c>
    </row>
    <row r="23" spans="1:6" ht="150" x14ac:dyDescent="0.25">
      <c r="A23" s="6" t="s">
        <v>19</v>
      </c>
      <c r="B23" s="8" t="s">
        <v>236</v>
      </c>
      <c r="C23" s="8" t="s">
        <v>232</v>
      </c>
      <c r="D23" s="5">
        <v>255</v>
      </c>
      <c r="E23" s="5">
        <v>263</v>
      </c>
      <c r="F23" s="5">
        <v>273</v>
      </c>
    </row>
    <row r="24" spans="1:6" x14ac:dyDescent="0.25">
      <c r="A24" s="8"/>
      <c r="B24" s="8" t="s">
        <v>237</v>
      </c>
      <c r="C24" s="8"/>
      <c r="D24" s="5">
        <v>0</v>
      </c>
      <c r="E24" s="5">
        <v>0</v>
      </c>
      <c r="F24" s="5">
        <v>0</v>
      </c>
    </row>
    <row r="25" spans="1:6" ht="135" x14ac:dyDescent="0.25">
      <c r="A25" s="6" t="s">
        <v>20</v>
      </c>
      <c r="B25" s="8" t="s">
        <v>237</v>
      </c>
      <c r="C25" s="8" t="s">
        <v>232</v>
      </c>
      <c r="D25" s="5">
        <v>0</v>
      </c>
      <c r="E25" s="5">
        <v>0</v>
      </c>
      <c r="F25" s="5">
        <v>0</v>
      </c>
    </row>
    <row r="26" spans="1:6" x14ac:dyDescent="0.25">
      <c r="A26" s="8"/>
      <c r="B26" s="8" t="s">
        <v>238</v>
      </c>
      <c r="C26" s="8"/>
      <c r="D26" s="5">
        <v>19241</v>
      </c>
      <c r="E26" s="5">
        <v>19831</v>
      </c>
      <c r="F26" s="5">
        <v>20607</v>
      </c>
    </row>
    <row r="27" spans="1:6" ht="180" x14ac:dyDescent="0.25">
      <c r="A27" s="6" t="s">
        <v>21</v>
      </c>
      <c r="B27" s="8" t="s">
        <v>238</v>
      </c>
      <c r="C27" s="8" t="s">
        <v>232</v>
      </c>
      <c r="D27" s="5">
        <v>19241</v>
      </c>
      <c r="E27" s="5">
        <v>19831</v>
      </c>
      <c r="F27" s="5">
        <v>20607</v>
      </c>
    </row>
    <row r="28" spans="1:6" x14ac:dyDescent="0.25">
      <c r="A28" s="8"/>
      <c r="B28" s="8" t="s">
        <v>239</v>
      </c>
      <c r="C28" s="8"/>
      <c r="D28" s="5">
        <v>450</v>
      </c>
      <c r="E28" s="5">
        <v>450</v>
      </c>
      <c r="F28" s="5">
        <v>450</v>
      </c>
    </row>
    <row r="29" spans="1:6" ht="120" x14ac:dyDescent="0.25">
      <c r="A29" s="6" t="s">
        <v>22</v>
      </c>
      <c r="B29" s="8" t="s">
        <v>239</v>
      </c>
      <c r="C29" s="8" t="s">
        <v>227</v>
      </c>
      <c r="D29" s="5">
        <v>450</v>
      </c>
      <c r="E29" s="5">
        <v>450</v>
      </c>
      <c r="F29" s="5">
        <v>450</v>
      </c>
    </row>
    <row r="30" spans="1:6" x14ac:dyDescent="0.25">
      <c r="A30" s="8"/>
      <c r="B30" s="8" t="s">
        <v>240</v>
      </c>
      <c r="C30" s="8"/>
      <c r="D30" s="5"/>
      <c r="E30" s="5"/>
      <c r="F30" s="5"/>
    </row>
    <row r="31" spans="1:6" ht="225" x14ac:dyDescent="0.25">
      <c r="A31" s="6" t="s">
        <v>23</v>
      </c>
      <c r="B31" s="8" t="s">
        <v>240</v>
      </c>
      <c r="C31" s="8" t="s">
        <v>232</v>
      </c>
      <c r="D31" s="5"/>
      <c r="E31" s="5"/>
      <c r="F31" s="5"/>
    </row>
    <row r="32" spans="1:6" ht="225" x14ac:dyDescent="0.25">
      <c r="A32" s="6" t="s">
        <v>24</v>
      </c>
      <c r="B32" s="8" t="s">
        <v>240</v>
      </c>
      <c r="C32" s="8" t="s">
        <v>227</v>
      </c>
      <c r="D32" s="5"/>
      <c r="E32" s="5"/>
      <c r="F32" s="5"/>
    </row>
    <row r="33" spans="1:6" x14ac:dyDescent="0.25">
      <c r="A33" s="8"/>
      <c r="B33" s="8" t="s">
        <v>241</v>
      </c>
      <c r="C33" s="8"/>
      <c r="D33" s="5">
        <v>20</v>
      </c>
      <c r="E33" s="5">
        <v>20</v>
      </c>
      <c r="F33" s="5">
        <v>20</v>
      </c>
    </row>
    <row r="34" spans="1:6" ht="150" x14ac:dyDescent="0.25">
      <c r="A34" s="6" t="s">
        <v>25</v>
      </c>
      <c r="B34" s="8" t="s">
        <v>241</v>
      </c>
      <c r="C34" s="8" t="s">
        <v>229</v>
      </c>
      <c r="D34" s="5"/>
      <c r="E34" s="5"/>
      <c r="F34" s="5"/>
    </row>
    <row r="35" spans="1:6" ht="135" x14ac:dyDescent="0.25">
      <c r="A35" s="6" t="s">
        <v>26</v>
      </c>
      <c r="B35" s="8" t="s">
        <v>241</v>
      </c>
      <c r="C35" s="8" t="s">
        <v>232</v>
      </c>
      <c r="D35" s="5"/>
      <c r="E35" s="5"/>
      <c r="F35" s="5"/>
    </row>
    <row r="36" spans="1:6" ht="150" x14ac:dyDescent="0.25">
      <c r="A36" s="6" t="s">
        <v>27</v>
      </c>
      <c r="B36" s="8" t="s">
        <v>241</v>
      </c>
      <c r="C36" s="8" t="s">
        <v>227</v>
      </c>
      <c r="D36" s="5">
        <v>20</v>
      </c>
      <c r="E36" s="5">
        <v>20</v>
      </c>
      <c r="F36" s="5">
        <v>20</v>
      </c>
    </row>
    <row r="37" spans="1:6" x14ac:dyDescent="0.25">
      <c r="A37" s="8"/>
      <c r="B37" s="8" t="s">
        <v>242</v>
      </c>
      <c r="C37" s="8"/>
      <c r="D37" s="5">
        <v>24.1</v>
      </c>
      <c r="E37" s="5">
        <v>24.1</v>
      </c>
      <c r="F37" s="5">
        <v>24.1</v>
      </c>
    </row>
    <row r="38" spans="1:6" ht="120" x14ac:dyDescent="0.25">
      <c r="A38" s="6" t="s">
        <v>28</v>
      </c>
      <c r="B38" s="8" t="s">
        <v>242</v>
      </c>
      <c r="C38" s="8" t="s">
        <v>229</v>
      </c>
      <c r="D38" s="5"/>
      <c r="E38" s="5"/>
      <c r="F38" s="5"/>
    </row>
    <row r="39" spans="1:6" ht="105" x14ac:dyDescent="0.25">
      <c r="A39" s="6" t="s">
        <v>29</v>
      </c>
      <c r="B39" s="8" t="s">
        <v>242</v>
      </c>
      <c r="C39" s="8" t="s">
        <v>232</v>
      </c>
      <c r="D39" s="5"/>
      <c r="E39" s="5"/>
      <c r="F39" s="5"/>
    </row>
    <row r="40" spans="1:6" ht="120" x14ac:dyDescent="0.25">
      <c r="A40" s="6" t="s">
        <v>30</v>
      </c>
      <c r="B40" s="8" t="s">
        <v>242</v>
      </c>
      <c r="C40" s="7" t="s">
        <v>227</v>
      </c>
      <c r="D40" s="5">
        <v>24.1</v>
      </c>
      <c r="E40" s="5">
        <v>24.1</v>
      </c>
      <c r="F40" s="5">
        <v>24.1</v>
      </c>
    </row>
    <row r="41" spans="1:6" x14ac:dyDescent="0.25">
      <c r="A41" s="8"/>
      <c r="B41" s="8" t="s">
        <v>243</v>
      </c>
      <c r="C41" s="8"/>
      <c r="D41" s="5">
        <v>4</v>
      </c>
      <c r="E41" s="5">
        <v>4</v>
      </c>
      <c r="F41" s="5">
        <v>4</v>
      </c>
    </row>
    <row r="42" spans="1:6" ht="120" x14ac:dyDescent="0.25">
      <c r="A42" s="6" t="s">
        <v>31</v>
      </c>
      <c r="B42" s="8" t="s">
        <v>243</v>
      </c>
      <c r="C42" s="8" t="s">
        <v>229</v>
      </c>
      <c r="D42" s="5"/>
      <c r="E42" s="5"/>
      <c r="F42" s="5"/>
    </row>
    <row r="43" spans="1:6" ht="105" x14ac:dyDescent="0.25">
      <c r="A43" s="6" t="s">
        <v>32</v>
      </c>
      <c r="B43" s="8" t="s">
        <v>243</v>
      </c>
      <c r="C43" s="8" t="s">
        <v>227</v>
      </c>
      <c r="D43" s="5">
        <v>4</v>
      </c>
      <c r="E43" s="5">
        <v>4</v>
      </c>
      <c r="F43" s="5">
        <v>4</v>
      </c>
    </row>
    <row r="44" spans="1:6" x14ac:dyDescent="0.25">
      <c r="A44" s="8"/>
      <c r="B44" s="8" t="s">
        <v>244</v>
      </c>
      <c r="C44" s="8"/>
      <c r="D44" s="5"/>
      <c r="E44" s="5"/>
      <c r="F44" s="5"/>
    </row>
    <row r="45" spans="1:6" ht="105" x14ac:dyDescent="0.25">
      <c r="A45" s="6" t="s">
        <v>33</v>
      </c>
      <c r="B45" s="8" t="s">
        <v>244</v>
      </c>
      <c r="C45" s="8" t="s">
        <v>229</v>
      </c>
      <c r="D45" s="5"/>
      <c r="E45" s="5"/>
      <c r="F45" s="5"/>
    </row>
    <row r="46" spans="1:6" ht="105" x14ac:dyDescent="0.25">
      <c r="A46" s="6" t="s">
        <v>34</v>
      </c>
      <c r="B46" s="8" t="s">
        <v>244</v>
      </c>
      <c r="C46" s="8" t="s">
        <v>227</v>
      </c>
      <c r="D46" s="5"/>
      <c r="E46" s="5"/>
      <c r="F46" s="5"/>
    </row>
    <row r="47" spans="1:6" ht="90" x14ac:dyDescent="0.25">
      <c r="A47" s="6" t="s">
        <v>35</v>
      </c>
      <c r="B47" s="8" t="s">
        <v>244</v>
      </c>
      <c r="C47" s="8" t="s">
        <v>232</v>
      </c>
      <c r="D47" s="5"/>
      <c r="E47" s="5"/>
      <c r="F47" s="5"/>
    </row>
    <row r="48" spans="1:6" x14ac:dyDescent="0.25">
      <c r="A48" s="8"/>
      <c r="B48" s="8" t="s">
        <v>245</v>
      </c>
      <c r="C48" s="8"/>
      <c r="D48" s="5"/>
      <c r="E48" s="5"/>
      <c r="F48" s="5"/>
    </row>
    <row r="49" spans="1:6" ht="60" x14ac:dyDescent="0.25">
      <c r="A49" s="6" t="s">
        <v>36</v>
      </c>
      <c r="B49" s="8" t="s">
        <v>245</v>
      </c>
      <c r="C49" s="7" t="s">
        <v>229</v>
      </c>
      <c r="D49" s="5"/>
      <c r="E49" s="5"/>
      <c r="F49" s="5"/>
    </row>
    <row r="50" spans="1:6" ht="60" x14ac:dyDescent="0.25">
      <c r="A50" s="6" t="s">
        <v>37</v>
      </c>
      <c r="B50" s="8" t="s">
        <v>245</v>
      </c>
      <c r="C50" s="8" t="s">
        <v>232</v>
      </c>
      <c r="D50" s="5"/>
      <c r="E50" s="5"/>
      <c r="F50" s="5"/>
    </row>
    <row r="51" spans="1:6" x14ac:dyDescent="0.25">
      <c r="A51" s="8"/>
      <c r="B51" s="8" t="s">
        <v>246</v>
      </c>
      <c r="C51" s="8"/>
      <c r="D51" s="5"/>
      <c r="E51" s="5"/>
      <c r="F51" s="5"/>
    </row>
    <row r="52" spans="1:6" ht="90" x14ac:dyDescent="0.25">
      <c r="A52" s="6" t="s">
        <v>38</v>
      </c>
      <c r="B52" s="8" t="s">
        <v>246</v>
      </c>
      <c r="C52" s="8" t="s">
        <v>229</v>
      </c>
      <c r="D52" s="5"/>
      <c r="E52" s="5"/>
      <c r="F52" s="5"/>
    </row>
    <row r="53" spans="1:6" x14ac:dyDescent="0.25">
      <c r="A53" s="8"/>
      <c r="B53" s="8" t="s">
        <v>247</v>
      </c>
      <c r="C53" s="8"/>
      <c r="D53" s="5"/>
      <c r="E53" s="5"/>
      <c r="F53" s="5"/>
    </row>
    <row r="54" spans="1:6" ht="105" x14ac:dyDescent="0.25">
      <c r="A54" s="6" t="s">
        <v>39</v>
      </c>
      <c r="B54" s="8" t="s">
        <v>247</v>
      </c>
      <c r="C54" s="8" t="s">
        <v>232</v>
      </c>
      <c r="D54" s="5"/>
      <c r="E54" s="5"/>
      <c r="F54" s="5"/>
    </row>
    <row r="55" spans="1:6" x14ac:dyDescent="0.25">
      <c r="A55" s="8"/>
      <c r="B55" s="8" t="s">
        <v>248</v>
      </c>
      <c r="C55" s="8"/>
      <c r="D55" s="5"/>
      <c r="E55" s="5"/>
      <c r="F55" s="5"/>
    </row>
    <row r="56" spans="1:6" ht="90" x14ac:dyDescent="0.25">
      <c r="A56" s="6" t="s">
        <v>40</v>
      </c>
      <c r="B56" s="8" t="s">
        <v>248</v>
      </c>
      <c r="C56" s="8" t="s">
        <v>229</v>
      </c>
      <c r="D56" s="5"/>
      <c r="E56" s="5"/>
      <c r="F56" s="5"/>
    </row>
    <row r="57" spans="1:6" ht="90" x14ac:dyDescent="0.25">
      <c r="A57" s="6" t="s">
        <v>41</v>
      </c>
      <c r="B57" s="8" t="s">
        <v>248</v>
      </c>
      <c r="C57" s="8" t="s">
        <v>232</v>
      </c>
      <c r="D57" s="5"/>
      <c r="E57" s="5"/>
      <c r="F57" s="5"/>
    </row>
    <row r="58" spans="1:6" x14ac:dyDescent="0.25">
      <c r="A58" s="8"/>
      <c r="B58" s="8" t="s">
        <v>249</v>
      </c>
      <c r="C58" s="8"/>
      <c r="D58" s="5"/>
      <c r="E58" s="5"/>
      <c r="F58" s="5"/>
    </row>
    <row r="59" spans="1:6" ht="90" x14ac:dyDescent="0.25">
      <c r="A59" s="6" t="s">
        <v>42</v>
      </c>
      <c r="B59" s="8" t="s">
        <v>249</v>
      </c>
      <c r="C59" s="8" t="s">
        <v>229</v>
      </c>
      <c r="D59" s="5"/>
      <c r="E59" s="5"/>
      <c r="F59" s="5"/>
    </row>
    <row r="60" spans="1:6" ht="75" x14ac:dyDescent="0.25">
      <c r="A60" s="6" t="s">
        <v>43</v>
      </c>
      <c r="B60" s="8" t="s">
        <v>249</v>
      </c>
      <c r="C60" s="8" t="s">
        <v>232</v>
      </c>
      <c r="D60" s="5"/>
      <c r="E60" s="5"/>
      <c r="F60" s="5"/>
    </row>
    <row r="61" spans="1:6" x14ac:dyDescent="0.25">
      <c r="A61" s="8"/>
      <c r="B61" s="8" t="s">
        <v>250</v>
      </c>
      <c r="C61" s="8"/>
      <c r="D61" s="5"/>
      <c r="E61" s="5"/>
      <c r="F61" s="5"/>
    </row>
    <row r="62" spans="1:6" ht="105" x14ac:dyDescent="0.25">
      <c r="A62" s="6" t="s">
        <v>44</v>
      </c>
      <c r="B62" s="8" t="s">
        <v>250</v>
      </c>
      <c r="C62" s="8" t="s">
        <v>229</v>
      </c>
      <c r="D62" s="5"/>
      <c r="E62" s="5"/>
      <c r="F62" s="5"/>
    </row>
    <row r="63" spans="1:6" ht="90" x14ac:dyDescent="0.25">
      <c r="A63" s="6" t="s">
        <v>45</v>
      </c>
      <c r="B63" s="8" t="s">
        <v>250</v>
      </c>
      <c r="C63" s="8" t="s">
        <v>232</v>
      </c>
      <c r="D63" s="5"/>
      <c r="E63" s="5"/>
      <c r="F63" s="5"/>
    </row>
    <row r="64" spans="1:6" x14ac:dyDescent="0.25">
      <c r="A64" s="8"/>
      <c r="B64" s="8" t="s">
        <v>251</v>
      </c>
      <c r="C64" s="8"/>
      <c r="D64" s="5">
        <v>619</v>
      </c>
      <c r="E64" s="5">
        <v>619</v>
      </c>
      <c r="F64" s="5">
        <v>619</v>
      </c>
    </row>
    <row r="65" spans="1:6" ht="135" x14ac:dyDescent="0.25">
      <c r="A65" s="6" t="s">
        <v>46</v>
      </c>
      <c r="B65" s="8" t="s">
        <v>251</v>
      </c>
      <c r="C65" s="8" t="s">
        <v>229</v>
      </c>
      <c r="D65" s="5">
        <v>3</v>
      </c>
      <c r="E65" s="5">
        <v>3</v>
      </c>
      <c r="F65" s="5">
        <v>3</v>
      </c>
    </row>
    <row r="66" spans="1:6" ht="120" x14ac:dyDescent="0.25">
      <c r="A66" s="6" t="s">
        <v>47</v>
      </c>
      <c r="B66" s="8" t="s">
        <v>251</v>
      </c>
      <c r="C66" s="8" t="s">
        <v>232</v>
      </c>
      <c r="D66" s="5">
        <v>616</v>
      </c>
      <c r="E66" s="5">
        <v>616</v>
      </c>
      <c r="F66" s="5">
        <v>616</v>
      </c>
    </row>
    <row r="67" spans="1:6" x14ac:dyDescent="0.25">
      <c r="A67" s="8"/>
      <c r="B67" s="8" t="s">
        <v>252</v>
      </c>
      <c r="C67" s="8"/>
      <c r="D67" s="5"/>
      <c r="E67" s="5"/>
      <c r="F67" s="5"/>
    </row>
    <row r="68" spans="1:6" ht="105" x14ac:dyDescent="0.25">
      <c r="A68" s="6" t="s">
        <v>48</v>
      </c>
      <c r="B68" s="8" t="s">
        <v>252</v>
      </c>
      <c r="C68" s="8" t="s">
        <v>229</v>
      </c>
      <c r="D68" s="5"/>
      <c r="E68" s="5"/>
      <c r="F68" s="5"/>
    </row>
    <row r="69" spans="1:6" ht="90" x14ac:dyDescent="0.25">
      <c r="A69" s="6" t="s">
        <v>49</v>
      </c>
      <c r="B69" s="8" t="s">
        <v>252</v>
      </c>
      <c r="C69" s="8" t="s">
        <v>232</v>
      </c>
      <c r="D69" s="5"/>
      <c r="E69" s="5"/>
      <c r="F69" s="5"/>
    </row>
    <row r="70" spans="1:6" x14ac:dyDescent="0.25">
      <c r="A70" s="8"/>
      <c r="B70" s="8" t="s">
        <v>253</v>
      </c>
      <c r="C70" s="8"/>
      <c r="D70" s="5"/>
      <c r="E70" s="5"/>
      <c r="F70" s="5"/>
    </row>
    <row r="71" spans="1:6" ht="180" x14ac:dyDescent="0.25">
      <c r="A71" s="6" t="s">
        <v>50</v>
      </c>
      <c r="B71" s="8" t="s">
        <v>253</v>
      </c>
      <c r="C71" s="8" t="s">
        <v>229</v>
      </c>
      <c r="D71" s="5"/>
      <c r="E71" s="5"/>
      <c r="F71" s="5"/>
    </row>
    <row r="72" spans="1:6" ht="165" x14ac:dyDescent="0.25">
      <c r="A72" s="6" t="s">
        <v>51</v>
      </c>
      <c r="B72" s="8" t="s">
        <v>253</v>
      </c>
      <c r="C72" s="8" t="s">
        <v>232</v>
      </c>
      <c r="D72" s="5"/>
      <c r="E72" s="5"/>
      <c r="F72" s="5"/>
    </row>
    <row r="73" spans="1:6" x14ac:dyDescent="0.25">
      <c r="A73" s="8"/>
      <c r="B73" s="8" t="s">
        <v>254</v>
      </c>
      <c r="C73" s="8"/>
      <c r="D73" s="5">
        <v>427</v>
      </c>
      <c r="E73" s="5">
        <v>427</v>
      </c>
      <c r="F73" s="5">
        <v>427</v>
      </c>
    </row>
    <row r="74" spans="1:6" ht="135" x14ac:dyDescent="0.25">
      <c r="A74" s="6" t="s">
        <v>52</v>
      </c>
      <c r="B74" s="8" t="s">
        <v>254</v>
      </c>
      <c r="C74" s="8" t="s">
        <v>229</v>
      </c>
      <c r="D74" s="5">
        <v>7</v>
      </c>
      <c r="E74" s="5">
        <v>7</v>
      </c>
      <c r="F74" s="5">
        <v>7</v>
      </c>
    </row>
    <row r="75" spans="1:6" ht="120" x14ac:dyDescent="0.25">
      <c r="A75" s="6" t="s">
        <v>53</v>
      </c>
      <c r="B75" s="8" t="s">
        <v>254</v>
      </c>
      <c r="C75" s="8" t="s">
        <v>232</v>
      </c>
      <c r="D75" s="5">
        <v>400</v>
      </c>
      <c r="E75" s="5">
        <v>400</v>
      </c>
      <c r="F75" s="5">
        <v>400</v>
      </c>
    </row>
    <row r="76" spans="1:6" ht="150" x14ac:dyDescent="0.25">
      <c r="A76" s="6" t="s">
        <v>54</v>
      </c>
      <c r="B76" s="8" t="s">
        <v>254</v>
      </c>
      <c r="C76" s="8" t="s">
        <v>255</v>
      </c>
      <c r="D76" s="5">
        <v>20</v>
      </c>
      <c r="E76" s="5">
        <v>20</v>
      </c>
      <c r="F76" s="5">
        <v>20</v>
      </c>
    </row>
    <row r="77" spans="1:6" x14ac:dyDescent="0.25">
      <c r="A77" s="8"/>
      <c r="B77" s="8" t="s">
        <v>55</v>
      </c>
      <c r="C77" s="8"/>
      <c r="D77" s="5"/>
      <c r="E77" s="5"/>
      <c r="F77" s="5"/>
    </row>
    <row r="78" spans="1:6" ht="90" x14ac:dyDescent="0.25">
      <c r="A78" s="6" t="s">
        <v>56</v>
      </c>
      <c r="B78" s="8" t="s">
        <v>55</v>
      </c>
      <c r="C78" s="8" t="s">
        <v>232</v>
      </c>
      <c r="D78" s="5"/>
      <c r="E78" s="5"/>
      <c r="F78" s="5"/>
    </row>
    <row r="79" spans="1:6" x14ac:dyDescent="0.25">
      <c r="A79" s="8"/>
      <c r="B79" s="8" t="s">
        <v>57</v>
      </c>
      <c r="C79" s="8"/>
      <c r="D79" s="5">
        <v>24422</v>
      </c>
      <c r="E79" s="5">
        <v>25155</v>
      </c>
      <c r="F79" s="5">
        <v>25909</v>
      </c>
    </row>
    <row r="80" spans="1:6" ht="75" x14ac:dyDescent="0.25">
      <c r="A80" s="6" t="s">
        <v>58</v>
      </c>
      <c r="B80" s="8" t="s">
        <v>57</v>
      </c>
      <c r="C80" s="8" t="s">
        <v>232</v>
      </c>
      <c r="D80" s="5">
        <v>24422</v>
      </c>
      <c r="E80" s="5">
        <v>25155</v>
      </c>
      <c r="F80" s="5">
        <v>25909</v>
      </c>
    </row>
    <row r="81" spans="1:6" ht="75" x14ac:dyDescent="0.25">
      <c r="A81" s="6" t="s">
        <v>59</v>
      </c>
      <c r="B81" s="8" t="s">
        <v>57</v>
      </c>
      <c r="C81" s="8" t="s">
        <v>229</v>
      </c>
      <c r="D81" s="5"/>
      <c r="E81" s="5"/>
      <c r="F81" s="5"/>
    </row>
    <row r="82" spans="1:6" x14ac:dyDescent="0.25">
      <c r="A82" s="8"/>
      <c r="B82" s="8" t="s">
        <v>60</v>
      </c>
      <c r="C82" s="8"/>
      <c r="D82" s="5">
        <v>3762</v>
      </c>
      <c r="E82" s="5">
        <v>3762</v>
      </c>
      <c r="F82" s="5">
        <v>3762</v>
      </c>
    </row>
    <row r="83" spans="1:6" ht="105" x14ac:dyDescent="0.25">
      <c r="A83" s="6" t="s">
        <v>61</v>
      </c>
      <c r="B83" s="8" t="s">
        <v>60</v>
      </c>
      <c r="C83" s="8" t="s">
        <v>229</v>
      </c>
      <c r="D83" s="5">
        <v>30</v>
      </c>
      <c r="E83" s="5">
        <v>30</v>
      </c>
      <c r="F83" s="5">
        <v>30</v>
      </c>
    </row>
    <row r="84" spans="1:6" ht="90" x14ac:dyDescent="0.25">
      <c r="A84" s="6" t="s">
        <v>62</v>
      </c>
      <c r="B84" s="8" t="s">
        <v>60</v>
      </c>
      <c r="C84" s="8" t="s">
        <v>232</v>
      </c>
      <c r="D84" s="5">
        <v>532</v>
      </c>
      <c r="E84" s="5">
        <v>532</v>
      </c>
      <c r="F84" s="5">
        <v>532</v>
      </c>
    </row>
    <row r="85" spans="1:6" ht="105" x14ac:dyDescent="0.25">
      <c r="A85" s="6" t="s">
        <v>63</v>
      </c>
      <c r="B85" s="8" t="s">
        <v>60</v>
      </c>
      <c r="C85" s="8" t="s">
        <v>227</v>
      </c>
      <c r="D85" s="5">
        <v>3200</v>
      </c>
      <c r="E85" s="5">
        <v>3200</v>
      </c>
      <c r="F85" s="5">
        <v>3200</v>
      </c>
    </row>
    <row r="86" spans="1:6" x14ac:dyDescent="0.25">
      <c r="A86" s="8"/>
      <c r="B86" s="8" t="s">
        <v>256</v>
      </c>
      <c r="C86" s="8"/>
      <c r="D86" s="5">
        <v>10</v>
      </c>
      <c r="E86" s="5">
        <v>8</v>
      </c>
      <c r="F86" s="5">
        <v>0.1</v>
      </c>
    </row>
    <row r="87" spans="1:6" ht="75" x14ac:dyDescent="0.25">
      <c r="A87" s="6" t="s">
        <v>64</v>
      </c>
      <c r="B87" s="8" t="s">
        <v>256</v>
      </c>
      <c r="C87" s="8" t="s">
        <v>227</v>
      </c>
      <c r="D87" s="5">
        <v>10</v>
      </c>
      <c r="E87" s="5">
        <v>8</v>
      </c>
      <c r="F87" s="5">
        <v>0.1</v>
      </c>
    </row>
    <row r="88" spans="1:6" x14ac:dyDescent="0.25">
      <c r="A88" s="8"/>
      <c r="B88" s="8" t="s">
        <v>257</v>
      </c>
      <c r="C88" s="8"/>
      <c r="D88" s="5">
        <v>3600</v>
      </c>
      <c r="E88" s="5">
        <v>2880</v>
      </c>
      <c r="F88" s="5">
        <v>0.1</v>
      </c>
    </row>
    <row r="89" spans="1:6" ht="60" x14ac:dyDescent="0.25">
      <c r="A89" s="6" t="s">
        <v>65</v>
      </c>
      <c r="B89" s="8" t="s">
        <v>257</v>
      </c>
      <c r="C89" s="8" t="s">
        <v>229</v>
      </c>
      <c r="D89" s="5">
        <v>3600</v>
      </c>
      <c r="E89" s="5">
        <v>2880</v>
      </c>
      <c r="F89" s="5">
        <v>0.1</v>
      </c>
    </row>
    <row r="90" spans="1:6" ht="45" x14ac:dyDescent="0.25">
      <c r="A90" s="6" t="s">
        <v>66</v>
      </c>
      <c r="B90" s="8" t="s">
        <v>257</v>
      </c>
      <c r="C90" s="8" t="s">
        <v>258</v>
      </c>
      <c r="D90" s="5"/>
      <c r="E90" s="5"/>
      <c r="F90" s="5"/>
    </row>
    <row r="91" spans="1:6" x14ac:dyDescent="0.25">
      <c r="A91" s="8"/>
      <c r="B91" s="8" t="s">
        <v>259</v>
      </c>
      <c r="C91" s="8"/>
      <c r="D91" s="5">
        <v>45150.799999999996</v>
      </c>
      <c r="E91" s="5">
        <v>45150.799999999996</v>
      </c>
      <c r="F91" s="5">
        <v>45150.799999999996</v>
      </c>
    </row>
    <row r="92" spans="1:6" ht="105" x14ac:dyDescent="0.25">
      <c r="A92" s="6" t="s">
        <v>67</v>
      </c>
      <c r="B92" s="8" t="s">
        <v>259</v>
      </c>
      <c r="C92" s="8" t="s">
        <v>229</v>
      </c>
      <c r="D92" s="5">
        <v>1639.7</v>
      </c>
      <c r="E92" s="5">
        <v>1639.7</v>
      </c>
      <c r="F92" s="5">
        <v>1639.7</v>
      </c>
    </row>
    <row r="93" spans="1:6" ht="90" x14ac:dyDescent="0.25">
      <c r="A93" s="6" t="s">
        <v>68</v>
      </c>
      <c r="B93" s="8" t="s">
        <v>259</v>
      </c>
      <c r="C93" s="8" t="s">
        <v>258</v>
      </c>
      <c r="D93" s="5">
        <v>43437.4</v>
      </c>
      <c r="E93" s="5">
        <v>43437.4</v>
      </c>
      <c r="F93" s="5">
        <v>43437.4</v>
      </c>
    </row>
    <row r="94" spans="1:6" ht="90" x14ac:dyDescent="0.25">
      <c r="A94" s="6" t="s">
        <v>69</v>
      </c>
      <c r="B94" s="8" t="s">
        <v>259</v>
      </c>
      <c r="C94" s="8" t="s">
        <v>260</v>
      </c>
      <c r="D94" s="5">
        <v>73.7</v>
      </c>
      <c r="E94" s="5">
        <v>73.7</v>
      </c>
      <c r="F94" s="5">
        <v>73.7</v>
      </c>
    </row>
    <row r="95" spans="1:6" x14ac:dyDescent="0.25">
      <c r="A95" s="8"/>
      <c r="B95" s="8" t="s">
        <v>261</v>
      </c>
      <c r="C95" s="8"/>
      <c r="D95" s="5">
        <v>20612.7</v>
      </c>
      <c r="E95" s="5">
        <v>20612.7</v>
      </c>
      <c r="F95" s="5">
        <v>20612.7</v>
      </c>
    </row>
    <row r="96" spans="1:6" ht="120" x14ac:dyDescent="0.25">
      <c r="A96" s="6" t="s">
        <v>70</v>
      </c>
      <c r="B96" s="8" t="s">
        <v>261</v>
      </c>
      <c r="C96" s="8" t="s">
        <v>229</v>
      </c>
      <c r="D96" s="5">
        <v>3011.7</v>
      </c>
      <c r="E96" s="5">
        <v>3011.7</v>
      </c>
      <c r="F96" s="5">
        <v>3011.7</v>
      </c>
    </row>
    <row r="97" spans="1:6" ht="105" x14ac:dyDescent="0.25">
      <c r="A97" s="6" t="s">
        <v>71</v>
      </c>
      <c r="B97" s="8" t="s">
        <v>261</v>
      </c>
      <c r="C97" s="8" t="s">
        <v>258</v>
      </c>
      <c r="D97" s="5">
        <v>17566</v>
      </c>
      <c r="E97" s="5">
        <v>17566</v>
      </c>
      <c r="F97" s="5">
        <v>17566</v>
      </c>
    </row>
    <row r="98" spans="1:6" ht="105" x14ac:dyDescent="0.25">
      <c r="A98" s="6" t="s">
        <v>72</v>
      </c>
      <c r="B98" s="8" t="s">
        <v>261</v>
      </c>
      <c r="C98" s="8" t="s">
        <v>260</v>
      </c>
      <c r="D98" s="5">
        <v>35</v>
      </c>
      <c r="E98" s="5">
        <v>35</v>
      </c>
      <c r="F98" s="5">
        <v>35</v>
      </c>
    </row>
    <row r="99" spans="1:6" x14ac:dyDescent="0.25">
      <c r="A99" s="8"/>
      <c r="B99" s="8" t="s">
        <v>262</v>
      </c>
      <c r="C99" s="8"/>
      <c r="D99" s="5">
        <v>17</v>
      </c>
      <c r="E99" s="5">
        <v>17</v>
      </c>
      <c r="F99" s="5">
        <v>17</v>
      </c>
    </row>
    <row r="100" spans="1:6" ht="135" x14ac:dyDescent="0.25">
      <c r="A100" s="6" t="s">
        <v>73</v>
      </c>
      <c r="B100" s="8" t="s">
        <v>262</v>
      </c>
      <c r="C100" s="8" t="s">
        <v>258</v>
      </c>
      <c r="D100" s="5">
        <v>17</v>
      </c>
      <c r="E100" s="5">
        <v>17</v>
      </c>
      <c r="F100" s="5">
        <v>17</v>
      </c>
    </row>
    <row r="101" spans="1:6" x14ac:dyDescent="0.25">
      <c r="A101" s="8"/>
      <c r="B101" s="8" t="s">
        <v>263</v>
      </c>
      <c r="C101" s="8"/>
      <c r="D101" s="5">
        <v>8050.9000000000005</v>
      </c>
      <c r="E101" s="5">
        <v>8050.9000000000005</v>
      </c>
      <c r="F101" s="5">
        <v>8050.9000000000005</v>
      </c>
    </row>
    <row r="102" spans="1:6" ht="75" x14ac:dyDescent="0.25">
      <c r="A102" s="6" t="s">
        <v>74</v>
      </c>
      <c r="B102" s="8" t="s">
        <v>263</v>
      </c>
      <c r="C102" s="8" t="s">
        <v>229</v>
      </c>
      <c r="D102" s="5">
        <v>656</v>
      </c>
      <c r="E102" s="5">
        <v>656</v>
      </c>
      <c r="F102" s="5">
        <v>656</v>
      </c>
    </row>
    <row r="103" spans="1:6" ht="75" x14ac:dyDescent="0.25">
      <c r="A103" s="6" t="s">
        <v>75</v>
      </c>
      <c r="B103" s="8" t="s">
        <v>263</v>
      </c>
      <c r="C103" s="8" t="s">
        <v>264</v>
      </c>
      <c r="D103" s="5">
        <v>7374.8</v>
      </c>
      <c r="E103" s="5">
        <v>7374.8</v>
      </c>
      <c r="F103" s="5">
        <v>7374.8</v>
      </c>
    </row>
    <row r="104" spans="1:6" ht="60" x14ac:dyDescent="0.25">
      <c r="A104" s="6" t="s">
        <v>76</v>
      </c>
      <c r="B104" s="8" t="s">
        <v>263</v>
      </c>
      <c r="C104" s="8" t="s">
        <v>260</v>
      </c>
      <c r="D104" s="5">
        <v>20.100000000000001</v>
      </c>
      <c r="E104" s="5">
        <v>20.100000000000001</v>
      </c>
      <c r="F104" s="5">
        <v>20.100000000000001</v>
      </c>
    </row>
    <row r="105" spans="1:6" x14ac:dyDescent="0.25">
      <c r="A105" s="8"/>
      <c r="B105" s="8" t="s">
        <v>265</v>
      </c>
      <c r="C105" s="8"/>
      <c r="D105" s="5">
        <v>40</v>
      </c>
      <c r="E105" s="5">
        <v>32</v>
      </c>
      <c r="F105" s="5">
        <v>0.1</v>
      </c>
    </row>
    <row r="106" spans="1:6" ht="60" x14ac:dyDescent="0.25">
      <c r="A106" s="6" t="s">
        <v>77</v>
      </c>
      <c r="B106" s="8" t="s">
        <v>265</v>
      </c>
      <c r="C106" s="8" t="s">
        <v>227</v>
      </c>
      <c r="D106" s="5">
        <v>40</v>
      </c>
      <c r="E106" s="5">
        <v>32</v>
      </c>
      <c r="F106" s="5">
        <v>0.1</v>
      </c>
    </row>
    <row r="107" spans="1:6" x14ac:dyDescent="0.25">
      <c r="A107" s="8"/>
      <c r="B107" s="8" t="s">
        <v>266</v>
      </c>
      <c r="C107" s="8"/>
      <c r="D107" s="5">
        <v>110</v>
      </c>
      <c r="E107" s="5">
        <v>110</v>
      </c>
      <c r="F107" s="5">
        <v>0.1</v>
      </c>
    </row>
    <row r="108" spans="1:6" ht="75" x14ac:dyDescent="0.25">
      <c r="A108" s="6" t="s">
        <v>78</v>
      </c>
      <c r="B108" s="8" t="s">
        <v>266</v>
      </c>
      <c r="C108" s="8" t="s">
        <v>227</v>
      </c>
      <c r="D108" s="5">
        <v>110</v>
      </c>
      <c r="E108" s="5">
        <v>110</v>
      </c>
      <c r="F108" s="5">
        <v>0.1</v>
      </c>
    </row>
    <row r="109" spans="1:6" x14ac:dyDescent="0.25">
      <c r="A109" s="8"/>
      <c r="B109" s="8" t="s">
        <v>267</v>
      </c>
      <c r="C109" s="8"/>
      <c r="D109" s="5">
        <v>7</v>
      </c>
      <c r="E109" s="5">
        <v>5.6000000000000005</v>
      </c>
      <c r="F109" s="5">
        <v>0.1</v>
      </c>
    </row>
    <row r="110" spans="1:6" ht="60" x14ac:dyDescent="0.25">
      <c r="A110" s="6" t="s">
        <v>79</v>
      </c>
      <c r="B110" s="8" t="s">
        <v>267</v>
      </c>
      <c r="C110" s="8" t="s">
        <v>227</v>
      </c>
      <c r="D110" s="5">
        <v>7</v>
      </c>
      <c r="E110" s="5">
        <v>5.6000000000000005</v>
      </c>
      <c r="F110" s="5">
        <v>0.1</v>
      </c>
    </row>
    <row r="111" spans="1:6" x14ac:dyDescent="0.25">
      <c r="A111" s="8"/>
      <c r="B111" s="8" t="s">
        <v>268</v>
      </c>
      <c r="C111" s="8"/>
      <c r="D111" s="5">
        <v>40</v>
      </c>
      <c r="E111" s="5">
        <v>32</v>
      </c>
      <c r="F111" s="5">
        <v>0.1</v>
      </c>
    </row>
    <row r="112" spans="1:6" ht="60" x14ac:dyDescent="0.25">
      <c r="A112" s="6" t="s">
        <v>80</v>
      </c>
      <c r="B112" s="8" t="s">
        <v>268</v>
      </c>
      <c r="C112" s="8" t="s">
        <v>229</v>
      </c>
      <c r="D112" s="5">
        <v>40</v>
      </c>
      <c r="E112" s="5">
        <v>32</v>
      </c>
      <c r="F112" s="5">
        <v>0.1</v>
      </c>
    </row>
    <row r="113" spans="1:6" x14ac:dyDescent="0.25">
      <c r="A113" s="8"/>
      <c r="B113" s="8" t="s">
        <v>269</v>
      </c>
      <c r="C113" s="8"/>
      <c r="D113" s="5">
        <v>3</v>
      </c>
      <c r="E113" s="5">
        <v>2.4000000000000004</v>
      </c>
      <c r="F113" s="5">
        <v>0.1</v>
      </c>
    </row>
    <row r="114" spans="1:6" ht="60" x14ac:dyDescent="0.25">
      <c r="A114" s="6" t="s">
        <v>81</v>
      </c>
      <c r="B114" s="8" t="s">
        <v>269</v>
      </c>
      <c r="C114" s="8" t="s">
        <v>229</v>
      </c>
      <c r="D114" s="5">
        <v>3</v>
      </c>
      <c r="E114" s="5">
        <v>2.4000000000000004</v>
      </c>
      <c r="F114" s="5">
        <v>0.1</v>
      </c>
    </row>
    <row r="115" spans="1:6" x14ac:dyDescent="0.25">
      <c r="A115" s="8"/>
      <c r="B115" s="8" t="s">
        <v>270</v>
      </c>
      <c r="C115" s="8"/>
      <c r="D115" s="5">
        <v>249.1</v>
      </c>
      <c r="E115" s="5">
        <v>199.28</v>
      </c>
      <c r="F115" s="5">
        <v>0.1</v>
      </c>
    </row>
    <row r="116" spans="1:6" ht="75" x14ac:dyDescent="0.25">
      <c r="A116" s="6" t="s">
        <v>82</v>
      </c>
      <c r="B116" s="8" t="s">
        <v>270</v>
      </c>
      <c r="C116" s="8" t="s">
        <v>229</v>
      </c>
      <c r="D116" s="5">
        <v>249.1</v>
      </c>
      <c r="E116" s="5">
        <v>199.28</v>
      </c>
      <c r="F116" s="5">
        <v>0.1</v>
      </c>
    </row>
    <row r="117" spans="1:6" x14ac:dyDescent="0.25">
      <c r="A117" s="8"/>
      <c r="B117" s="8" t="s">
        <v>271</v>
      </c>
      <c r="C117" s="8"/>
      <c r="D117" s="5">
        <v>0</v>
      </c>
      <c r="E117" s="5">
        <v>0</v>
      </c>
      <c r="F117" s="5">
        <v>0</v>
      </c>
    </row>
    <row r="118" spans="1:6" ht="75" x14ac:dyDescent="0.25">
      <c r="A118" s="6" t="s">
        <v>83</v>
      </c>
      <c r="B118" s="8" t="s">
        <v>271</v>
      </c>
      <c r="C118" s="8" t="s">
        <v>229</v>
      </c>
      <c r="D118" s="5">
        <v>0</v>
      </c>
      <c r="E118" s="5">
        <v>0</v>
      </c>
      <c r="F118" s="5">
        <v>0</v>
      </c>
    </row>
    <row r="119" spans="1:6" x14ac:dyDescent="0.25">
      <c r="A119" s="8"/>
      <c r="B119" s="8" t="s">
        <v>272</v>
      </c>
      <c r="C119" s="8"/>
      <c r="D119" s="5">
        <v>350</v>
      </c>
      <c r="E119" s="5"/>
      <c r="F119" s="5">
        <v>350</v>
      </c>
    </row>
    <row r="120" spans="1:6" ht="75" x14ac:dyDescent="0.25">
      <c r="A120" s="6" t="s">
        <v>84</v>
      </c>
      <c r="B120" s="8" t="s">
        <v>272</v>
      </c>
      <c r="C120" s="8" t="s">
        <v>229</v>
      </c>
      <c r="D120" s="5">
        <v>350</v>
      </c>
      <c r="E120" s="5"/>
      <c r="F120" s="5">
        <v>350</v>
      </c>
    </row>
    <row r="121" spans="1:6" x14ac:dyDescent="0.25">
      <c r="A121" s="8"/>
      <c r="B121" s="8" t="s">
        <v>273</v>
      </c>
      <c r="C121" s="8"/>
      <c r="D121" s="5">
        <v>3491.1000000000004</v>
      </c>
      <c r="E121" s="5">
        <v>3468.04</v>
      </c>
      <c r="F121" s="5">
        <v>3376</v>
      </c>
    </row>
    <row r="122" spans="1:6" ht="45" x14ac:dyDescent="0.25">
      <c r="A122" s="6" t="s">
        <v>85</v>
      </c>
      <c r="B122" s="8" t="s">
        <v>273</v>
      </c>
      <c r="C122" s="8" t="s">
        <v>260</v>
      </c>
      <c r="D122" s="5">
        <v>1.1000000000000001</v>
      </c>
      <c r="E122" s="5">
        <v>0.88000000000000012</v>
      </c>
      <c r="F122" s="5">
        <v>0.1</v>
      </c>
    </row>
    <row r="123" spans="1:6" ht="60" x14ac:dyDescent="0.25">
      <c r="A123" s="6" t="s">
        <v>86</v>
      </c>
      <c r="B123" s="8" t="s">
        <v>273</v>
      </c>
      <c r="C123" s="8" t="s">
        <v>229</v>
      </c>
      <c r="D123" s="5">
        <v>114.2</v>
      </c>
      <c r="E123" s="5">
        <v>91.360000000000014</v>
      </c>
      <c r="F123" s="5">
        <v>0.1</v>
      </c>
    </row>
    <row r="124" spans="1:6" ht="60" x14ac:dyDescent="0.25">
      <c r="A124" s="6" t="s">
        <v>87</v>
      </c>
      <c r="B124" s="8" t="s">
        <v>273</v>
      </c>
      <c r="C124" s="8" t="s">
        <v>264</v>
      </c>
      <c r="D124" s="5">
        <v>3375.8</v>
      </c>
      <c r="E124" s="5">
        <v>3375.8</v>
      </c>
      <c r="F124" s="5">
        <v>3375.8</v>
      </c>
    </row>
    <row r="125" spans="1:6" x14ac:dyDescent="0.25">
      <c r="A125" s="8"/>
      <c r="B125" s="8" t="s">
        <v>274</v>
      </c>
      <c r="C125" s="8"/>
      <c r="D125" s="5">
        <v>30</v>
      </c>
      <c r="E125" s="5">
        <v>24</v>
      </c>
      <c r="F125" s="5">
        <v>0.1</v>
      </c>
    </row>
    <row r="126" spans="1:6" ht="60" x14ac:dyDescent="0.25">
      <c r="A126" s="6" t="s">
        <v>88</v>
      </c>
      <c r="B126" s="8" t="s">
        <v>274</v>
      </c>
      <c r="C126" s="8" t="s">
        <v>229</v>
      </c>
      <c r="D126" s="5">
        <v>30</v>
      </c>
      <c r="E126" s="5">
        <v>24</v>
      </c>
      <c r="F126" s="5">
        <v>0.1</v>
      </c>
    </row>
    <row r="127" spans="1:6" x14ac:dyDescent="0.25">
      <c r="A127" s="8"/>
      <c r="B127" s="8" t="s">
        <v>275</v>
      </c>
      <c r="C127" s="8"/>
      <c r="D127" s="5">
        <v>60</v>
      </c>
      <c r="E127" s="5">
        <v>48</v>
      </c>
      <c r="F127" s="5">
        <v>0.1</v>
      </c>
    </row>
    <row r="128" spans="1:6" ht="75" x14ac:dyDescent="0.25">
      <c r="A128" s="6" t="s">
        <v>89</v>
      </c>
      <c r="B128" s="8" t="s">
        <v>275</v>
      </c>
      <c r="C128" s="8" t="s">
        <v>229</v>
      </c>
      <c r="D128" s="5">
        <v>60</v>
      </c>
      <c r="E128" s="5">
        <v>48</v>
      </c>
      <c r="F128" s="5">
        <v>0.1</v>
      </c>
    </row>
    <row r="129" spans="1:6" x14ac:dyDescent="0.25">
      <c r="A129" s="8"/>
      <c r="B129" s="8" t="s">
        <v>276</v>
      </c>
      <c r="C129" s="8"/>
      <c r="D129" s="5">
        <v>1500</v>
      </c>
      <c r="E129" s="5">
        <v>1200</v>
      </c>
      <c r="F129" s="5">
        <v>0.1</v>
      </c>
    </row>
    <row r="130" spans="1:6" ht="75" x14ac:dyDescent="0.25">
      <c r="A130" s="6" t="s">
        <v>90</v>
      </c>
      <c r="B130" s="8" t="s">
        <v>276</v>
      </c>
      <c r="C130" s="8" t="s">
        <v>229</v>
      </c>
      <c r="D130" s="5">
        <v>1500</v>
      </c>
      <c r="E130" s="5">
        <v>1200</v>
      </c>
      <c r="F130" s="5">
        <v>0.1</v>
      </c>
    </row>
    <row r="131" spans="1:6" x14ac:dyDescent="0.25">
      <c r="A131" s="8"/>
      <c r="B131" s="8" t="s">
        <v>277</v>
      </c>
      <c r="C131" s="8"/>
      <c r="D131" s="5">
        <v>82</v>
      </c>
      <c r="E131" s="5">
        <v>57.4</v>
      </c>
      <c r="F131" s="5">
        <v>0.1</v>
      </c>
    </row>
    <row r="132" spans="1:6" ht="75" x14ac:dyDescent="0.25">
      <c r="A132" s="6" t="s">
        <v>91</v>
      </c>
      <c r="B132" s="8" t="s">
        <v>277</v>
      </c>
      <c r="C132" s="8" t="s">
        <v>229</v>
      </c>
      <c r="D132" s="5">
        <v>82</v>
      </c>
      <c r="E132" s="5">
        <v>57.4</v>
      </c>
      <c r="F132" s="5">
        <v>0.1</v>
      </c>
    </row>
    <row r="133" spans="1:6" x14ac:dyDescent="0.25">
      <c r="A133" s="8"/>
      <c r="B133" s="8" t="s">
        <v>278</v>
      </c>
      <c r="C133" s="8"/>
      <c r="D133" s="5">
        <v>68.5</v>
      </c>
      <c r="E133" s="5">
        <v>47.949999999999996</v>
      </c>
      <c r="F133" s="5">
        <v>1</v>
      </c>
    </row>
    <row r="134" spans="1:6" ht="60" x14ac:dyDescent="0.25">
      <c r="A134" s="6" t="s">
        <v>92</v>
      </c>
      <c r="B134" s="8" t="s">
        <v>278</v>
      </c>
      <c r="C134" s="8" t="s">
        <v>229</v>
      </c>
      <c r="D134" s="5">
        <v>68.5</v>
      </c>
      <c r="E134" s="5">
        <v>47.949999999999996</v>
      </c>
      <c r="F134" s="5">
        <v>1</v>
      </c>
    </row>
    <row r="135" spans="1:6" x14ac:dyDescent="0.25">
      <c r="A135" s="8"/>
      <c r="B135" s="8" t="s">
        <v>279</v>
      </c>
      <c r="C135" s="8"/>
      <c r="D135" s="5">
        <v>1900</v>
      </c>
      <c r="E135" s="5">
        <v>1330</v>
      </c>
      <c r="F135" s="5">
        <v>1</v>
      </c>
    </row>
    <row r="136" spans="1:6" ht="45" x14ac:dyDescent="0.25">
      <c r="A136" s="6" t="s">
        <v>93</v>
      </c>
      <c r="B136" s="8" t="s">
        <v>279</v>
      </c>
      <c r="C136" s="8" t="s">
        <v>229</v>
      </c>
      <c r="D136" s="5">
        <v>1900</v>
      </c>
      <c r="E136" s="5">
        <v>1330</v>
      </c>
      <c r="F136" s="5">
        <v>1</v>
      </c>
    </row>
    <row r="137" spans="1:6" x14ac:dyDescent="0.25">
      <c r="A137" s="8"/>
      <c r="B137" s="8" t="s">
        <v>280</v>
      </c>
      <c r="C137" s="8"/>
      <c r="D137" s="5">
        <v>1295</v>
      </c>
      <c r="E137" s="5">
        <v>906.49999999999989</v>
      </c>
      <c r="F137" s="5">
        <v>1</v>
      </c>
    </row>
    <row r="138" spans="1:6" ht="60" x14ac:dyDescent="0.25">
      <c r="A138" s="6" t="s">
        <v>94</v>
      </c>
      <c r="B138" s="8" t="s">
        <v>280</v>
      </c>
      <c r="C138" s="8" t="s">
        <v>229</v>
      </c>
      <c r="D138" s="5">
        <v>1295</v>
      </c>
      <c r="E138" s="5">
        <v>906.49999999999989</v>
      </c>
      <c r="F138" s="5">
        <v>1</v>
      </c>
    </row>
    <row r="139" spans="1:6" x14ac:dyDescent="0.25">
      <c r="A139" s="8"/>
      <c r="B139" s="8" t="s">
        <v>281</v>
      </c>
      <c r="C139" s="8"/>
      <c r="D139" s="5">
        <v>29808</v>
      </c>
      <c r="E139" s="5">
        <v>21365.4</v>
      </c>
      <c r="F139" s="5">
        <v>1</v>
      </c>
    </row>
    <row r="140" spans="1:6" ht="135" x14ac:dyDescent="0.25">
      <c r="A140" s="6" t="s">
        <v>95</v>
      </c>
      <c r="B140" s="8" t="s">
        <v>281</v>
      </c>
      <c r="C140" s="8" t="s">
        <v>255</v>
      </c>
      <c r="D140" s="5">
        <v>29808</v>
      </c>
      <c r="E140" s="5">
        <v>21365.4</v>
      </c>
      <c r="F140" s="5">
        <v>1</v>
      </c>
    </row>
    <row r="141" spans="1:6" x14ac:dyDescent="0.25">
      <c r="A141" s="8"/>
      <c r="B141" s="8" t="s">
        <v>282</v>
      </c>
      <c r="C141" s="8"/>
      <c r="D141" s="5">
        <v>1295</v>
      </c>
      <c r="E141" s="5">
        <v>906.49999999999989</v>
      </c>
      <c r="F141" s="5">
        <v>1</v>
      </c>
    </row>
    <row r="142" spans="1:6" ht="120" x14ac:dyDescent="0.25">
      <c r="A142" s="6" t="s">
        <v>96</v>
      </c>
      <c r="B142" s="8" t="s">
        <v>282</v>
      </c>
      <c r="C142" s="8" t="s">
        <v>255</v>
      </c>
      <c r="D142" s="5">
        <v>1295</v>
      </c>
      <c r="E142" s="5">
        <v>906.49999999999989</v>
      </c>
      <c r="F142" s="5">
        <v>1</v>
      </c>
    </row>
    <row r="143" spans="1:6" x14ac:dyDescent="0.25">
      <c r="A143" s="8"/>
      <c r="B143" s="8" t="s">
        <v>283</v>
      </c>
      <c r="C143" s="8"/>
      <c r="D143" s="5">
        <v>333</v>
      </c>
      <c r="E143" s="5">
        <v>233.1</v>
      </c>
      <c r="F143" s="5">
        <v>1</v>
      </c>
    </row>
    <row r="144" spans="1:6" ht="135" x14ac:dyDescent="0.25">
      <c r="A144" s="6" t="s">
        <v>97</v>
      </c>
      <c r="B144" s="8" t="s">
        <v>283</v>
      </c>
      <c r="C144" s="8" t="s">
        <v>255</v>
      </c>
      <c r="D144" s="5">
        <v>333</v>
      </c>
      <c r="E144" s="5">
        <v>233.1</v>
      </c>
      <c r="F144" s="5">
        <v>1</v>
      </c>
    </row>
    <row r="145" spans="1:6" x14ac:dyDescent="0.25">
      <c r="A145" s="8"/>
      <c r="B145" s="8" t="s">
        <v>284</v>
      </c>
      <c r="C145" s="8"/>
      <c r="D145" s="5">
        <v>2960</v>
      </c>
      <c r="E145" s="5">
        <v>2072</v>
      </c>
      <c r="F145" s="5">
        <v>1</v>
      </c>
    </row>
    <row r="146" spans="1:6" ht="150" x14ac:dyDescent="0.25">
      <c r="A146" s="6" t="s">
        <v>98</v>
      </c>
      <c r="B146" s="8" t="s">
        <v>284</v>
      </c>
      <c r="C146" s="8" t="s">
        <v>255</v>
      </c>
      <c r="D146" s="5">
        <v>2960</v>
      </c>
      <c r="E146" s="5">
        <v>2072</v>
      </c>
      <c r="F146" s="5">
        <v>1</v>
      </c>
    </row>
    <row r="147" spans="1:6" x14ac:dyDescent="0.25">
      <c r="A147" s="8"/>
      <c r="B147" s="8" t="s">
        <v>285</v>
      </c>
      <c r="C147" s="8"/>
      <c r="D147" s="5">
        <v>19927</v>
      </c>
      <c r="E147" s="5">
        <v>13948.9</v>
      </c>
      <c r="F147" s="5">
        <v>1</v>
      </c>
    </row>
    <row r="148" spans="1:6" ht="150" x14ac:dyDescent="0.25">
      <c r="A148" s="6" t="s">
        <v>99</v>
      </c>
      <c r="B148" s="8" t="s">
        <v>285</v>
      </c>
      <c r="C148" s="8" t="s">
        <v>255</v>
      </c>
      <c r="D148" s="5">
        <v>19927</v>
      </c>
      <c r="E148" s="5">
        <v>13948.9</v>
      </c>
      <c r="F148" s="5">
        <v>1</v>
      </c>
    </row>
    <row r="149" spans="1:6" x14ac:dyDescent="0.25">
      <c r="A149" s="8"/>
      <c r="B149" s="8" t="s">
        <v>286</v>
      </c>
      <c r="C149" s="8"/>
      <c r="D149" s="5">
        <v>13</v>
      </c>
      <c r="E149" s="5">
        <v>9.1</v>
      </c>
      <c r="F149" s="5">
        <v>1</v>
      </c>
    </row>
    <row r="150" spans="1:6" ht="120" x14ac:dyDescent="0.25">
      <c r="A150" s="6" t="s">
        <v>100</v>
      </c>
      <c r="B150" s="8" t="s">
        <v>286</v>
      </c>
      <c r="C150" s="8" t="s">
        <v>255</v>
      </c>
      <c r="D150" s="5">
        <v>13</v>
      </c>
      <c r="E150" s="5">
        <v>9.1</v>
      </c>
      <c r="F150" s="5">
        <v>1</v>
      </c>
    </row>
    <row r="151" spans="1:6" x14ac:dyDescent="0.25">
      <c r="A151" s="8"/>
      <c r="B151" s="8" t="s">
        <v>287</v>
      </c>
      <c r="C151" s="8"/>
      <c r="D151" s="5">
        <v>6660</v>
      </c>
      <c r="E151" s="5">
        <v>4662</v>
      </c>
      <c r="F151" s="5">
        <v>1</v>
      </c>
    </row>
    <row r="152" spans="1:6" ht="120" x14ac:dyDescent="0.25">
      <c r="A152" s="6" t="s">
        <v>101</v>
      </c>
      <c r="B152" s="8" t="s">
        <v>287</v>
      </c>
      <c r="C152" s="8">
        <v>810</v>
      </c>
      <c r="D152" s="5">
        <v>6660</v>
      </c>
      <c r="E152" s="5">
        <v>4662</v>
      </c>
      <c r="F152" s="5">
        <v>1</v>
      </c>
    </row>
    <row r="153" spans="1:6" x14ac:dyDescent="0.25">
      <c r="A153" s="8"/>
      <c r="B153" s="8" t="s">
        <v>102</v>
      </c>
      <c r="C153" s="8"/>
      <c r="D153" s="5">
        <v>0</v>
      </c>
      <c r="E153" s="5">
        <v>0</v>
      </c>
      <c r="F153" s="5">
        <v>5700</v>
      </c>
    </row>
    <row r="154" spans="1:6" ht="60" x14ac:dyDescent="0.25">
      <c r="A154" s="6" t="s">
        <v>103</v>
      </c>
      <c r="B154" s="8" t="s">
        <v>102</v>
      </c>
      <c r="C154" s="8">
        <v>240</v>
      </c>
      <c r="D154" s="5">
        <v>0</v>
      </c>
      <c r="E154" s="5">
        <v>0</v>
      </c>
      <c r="F154" s="5">
        <v>5700</v>
      </c>
    </row>
    <row r="155" spans="1:6" x14ac:dyDescent="0.25">
      <c r="A155" s="8"/>
      <c r="B155" s="8" t="s">
        <v>104</v>
      </c>
      <c r="C155" s="8"/>
      <c r="D155" s="5">
        <v>0</v>
      </c>
      <c r="E155" s="5">
        <v>0</v>
      </c>
      <c r="F155" s="5">
        <v>66500</v>
      </c>
    </row>
    <row r="156" spans="1:6" ht="60" x14ac:dyDescent="0.25">
      <c r="A156" s="6" t="s">
        <v>105</v>
      </c>
      <c r="B156" s="8" t="s">
        <v>104</v>
      </c>
      <c r="C156" s="8">
        <v>240</v>
      </c>
      <c r="D156" s="5">
        <v>0</v>
      </c>
      <c r="E156" s="5">
        <v>0</v>
      </c>
      <c r="F156" s="5">
        <v>66500</v>
      </c>
    </row>
    <row r="157" spans="1:6" x14ac:dyDescent="0.25">
      <c r="A157" s="8"/>
      <c r="B157" s="8" t="s">
        <v>106</v>
      </c>
      <c r="C157" s="8"/>
      <c r="D157" s="5">
        <v>0</v>
      </c>
      <c r="E157" s="5">
        <v>6650</v>
      </c>
      <c r="F157" s="5">
        <v>6650</v>
      </c>
    </row>
    <row r="158" spans="1:6" ht="60" x14ac:dyDescent="0.25">
      <c r="A158" s="6" t="s">
        <v>107</v>
      </c>
      <c r="B158" s="8" t="s">
        <v>106</v>
      </c>
      <c r="C158" s="8" t="s">
        <v>229</v>
      </c>
      <c r="D158" s="5">
        <v>0</v>
      </c>
      <c r="E158" s="5">
        <v>6650</v>
      </c>
      <c r="F158" s="5">
        <v>6650</v>
      </c>
    </row>
    <row r="159" spans="1:6" x14ac:dyDescent="0.25">
      <c r="A159" s="8"/>
      <c r="B159" s="8" t="s">
        <v>288</v>
      </c>
      <c r="C159" s="8"/>
      <c r="D159" s="5">
        <v>2405</v>
      </c>
      <c r="E159" s="5">
        <v>1683.5</v>
      </c>
      <c r="F159" s="5">
        <v>1</v>
      </c>
    </row>
    <row r="160" spans="1:6" ht="75" x14ac:dyDescent="0.25">
      <c r="A160" s="6" t="s">
        <v>108</v>
      </c>
      <c r="B160" s="8" t="s">
        <v>288</v>
      </c>
      <c r="C160" s="8" t="s">
        <v>229</v>
      </c>
      <c r="D160" s="5">
        <v>2405</v>
      </c>
      <c r="E160" s="5">
        <v>1683.5</v>
      </c>
      <c r="F160" s="5">
        <v>1</v>
      </c>
    </row>
    <row r="161" spans="1:6" x14ac:dyDescent="0.25">
      <c r="A161" s="8"/>
      <c r="B161" s="8" t="s">
        <v>289</v>
      </c>
      <c r="C161" s="8"/>
      <c r="D161" s="5"/>
      <c r="E161" s="5"/>
      <c r="F161" s="5"/>
    </row>
    <row r="162" spans="1:6" ht="60" x14ac:dyDescent="0.25">
      <c r="A162" s="6" t="s">
        <v>109</v>
      </c>
      <c r="B162" s="8" t="s">
        <v>289</v>
      </c>
      <c r="C162" s="8" t="s">
        <v>229</v>
      </c>
      <c r="D162" s="5"/>
      <c r="E162" s="5"/>
      <c r="F162" s="5"/>
    </row>
    <row r="163" spans="1:6" x14ac:dyDescent="0.25">
      <c r="A163" s="8"/>
      <c r="B163" s="8" t="s">
        <v>290</v>
      </c>
      <c r="C163" s="8"/>
      <c r="D163" s="5"/>
      <c r="E163" s="5"/>
      <c r="F163" s="5"/>
    </row>
    <row r="164" spans="1:6" ht="45" x14ac:dyDescent="0.25">
      <c r="A164" s="6" t="s">
        <v>110</v>
      </c>
      <c r="B164" s="8" t="s">
        <v>290</v>
      </c>
      <c r="C164" s="8" t="s">
        <v>229</v>
      </c>
      <c r="D164" s="5"/>
      <c r="E164" s="5"/>
      <c r="F164" s="5"/>
    </row>
    <row r="165" spans="1:6" x14ac:dyDescent="0.25">
      <c r="A165" s="8"/>
      <c r="B165" s="8" t="s">
        <v>291</v>
      </c>
      <c r="C165" s="8"/>
      <c r="D165" s="5"/>
      <c r="E165" s="5"/>
      <c r="F165" s="5"/>
    </row>
    <row r="166" spans="1:6" ht="60" x14ac:dyDescent="0.25">
      <c r="A166" s="6" t="s">
        <v>111</v>
      </c>
      <c r="B166" s="8" t="s">
        <v>291</v>
      </c>
      <c r="C166" s="8" t="s">
        <v>229</v>
      </c>
      <c r="D166" s="5"/>
      <c r="E166" s="5"/>
      <c r="F166" s="5"/>
    </row>
    <row r="167" spans="1:6" x14ac:dyDescent="0.25">
      <c r="A167" s="8"/>
      <c r="B167" s="8" t="s">
        <v>292</v>
      </c>
      <c r="C167" s="8"/>
      <c r="D167" s="5">
        <v>840</v>
      </c>
      <c r="E167" s="5">
        <v>672</v>
      </c>
      <c r="F167" s="5">
        <v>0.2</v>
      </c>
    </row>
    <row r="168" spans="1:6" ht="75" x14ac:dyDescent="0.25">
      <c r="A168" s="6" t="s">
        <v>112</v>
      </c>
      <c r="B168" s="8" t="s">
        <v>292</v>
      </c>
      <c r="C168" s="8" t="s">
        <v>229</v>
      </c>
      <c r="D168" s="5">
        <v>440</v>
      </c>
      <c r="E168" s="5">
        <v>352</v>
      </c>
      <c r="F168" s="5">
        <v>0.1</v>
      </c>
    </row>
    <row r="169" spans="1:6" ht="45" x14ac:dyDescent="0.25">
      <c r="A169" s="6" t="s">
        <v>113</v>
      </c>
      <c r="B169" s="8" t="s">
        <v>292</v>
      </c>
      <c r="C169" s="8" t="s">
        <v>293</v>
      </c>
      <c r="D169" s="5">
        <v>400</v>
      </c>
      <c r="E169" s="5">
        <v>320</v>
      </c>
      <c r="F169" s="5">
        <v>0.1</v>
      </c>
    </row>
    <row r="170" spans="1:6" x14ac:dyDescent="0.25">
      <c r="A170" s="8"/>
      <c r="B170" s="8" t="s">
        <v>294</v>
      </c>
      <c r="C170" s="8"/>
      <c r="D170" s="5">
        <v>2837</v>
      </c>
      <c r="E170" s="5">
        <v>2817.96</v>
      </c>
      <c r="F170" s="5">
        <v>2530</v>
      </c>
    </row>
    <row r="171" spans="1:6" ht="45" x14ac:dyDescent="0.25">
      <c r="A171" s="6" t="s">
        <v>114</v>
      </c>
      <c r="B171" s="8" t="s">
        <v>294</v>
      </c>
      <c r="C171" s="8" t="s">
        <v>260</v>
      </c>
      <c r="D171" s="5">
        <v>5</v>
      </c>
      <c r="E171" s="5">
        <v>4</v>
      </c>
      <c r="F171" s="5">
        <v>0.1</v>
      </c>
    </row>
    <row r="172" spans="1:6" ht="60" x14ac:dyDescent="0.25">
      <c r="A172" s="6" t="s">
        <v>115</v>
      </c>
      <c r="B172" s="8" t="s">
        <v>294</v>
      </c>
      <c r="C172" s="8" t="s">
        <v>229</v>
      </c>
      <c r="D172" s="5">
        <v>90.2</v>
      </c>
      <c r="E172" s="5">
        <v>72.160000000000011</v>
      </c>
      <c r="F172" s="5">
        <v>0.1</v>
      </c>
    </row>
    <row r="173" spans="1:6" ht="60" x14ac:dyDescent="0.25">
      <c r="A173" s="6" t="s">
        <v>116</v>
      </c>
      <c r="B173" s="8" t="s">
        <v>294</v>
      </c>
      <c r="C173" s="8" t="s">
        <v>264</v>
      </c>
      <c r="D173" s="5">
        <v>2741.8</v>
      </c>
      <c r="E173" s="5">
        <v>2741.8</v>
      </c>
      <c r="F173" s="5">
        <v>2529.8000000000002</v>
      </c>
    </row>
    <row r="174" spans="1:6" x14ac:dyDescent="0.25">
      <c r="A174" s="8"/>
      <c r="B174" s="8" t="s">
        <v>295</v>
      </c>
      <c r="C174" s="8"/>
      <c r="D174" s="5">
        <v>599.4</v>
      </c>
      <c r="E174" s="5">
        <v>419.58</v>
      </c>
      <c r="F174" s="5">
        <v>0.1</v>
      </c>
    </row>
    <row r="175" spans="1:6" x14ac:dyDescent="0.25">
      <c r="A175" s="8" t="s">
        <v>117</v>
      </c>
      <c r="B175" s="8" t="s">
        <v>295</v>
      </c>
      <c r="C175" s="8" t="s">
        <v>229</v>
      </c>
      <c r="D175" s="5">
        <v>599.4</v>
      </c>
      <c r="E175" s="5">
        <v>419.58</v>
      </c>
      <c r="F175" s="5">
        <v>0.1</v>
      </c>
    </row>
    <row r="176" spans="1:6" x14ac:dyDescent="0.25">
      <c r="A176" s="8"/>
      <c r="B176" s="8" t="s">
        <v>296</v>
      </c>
      <c r="C176" s="8"/>
      <c r="D176" s="5">
        <v>1480</v>
      </c>
      <c r="E176" s="5">
        <v>1036</v>
      </c>
      <c r="F176" s="5">
        <v>0.1</v>
      </c>
    </row>
    <row r="177" spans="1:6" ht="45" x14ac:dyDescent="0.25">
      <c r="A177" s="6" t="s">
        <v>118</v>
      </c>
      <c r="B177" s="8" t="s">
        <v>296</v>
      </c>
      <c r="C177" s="8" t="s">
        <v>229</v>
      </c>
      <c r="D177" s="5">
        <v>1480</v>
      </c>
      <c r="E177" s="5">
        <v>1036</v>
      </c>
      <c r="F177" s="5">
        <v>0.1</v>
      </c>
    </row>
    <row r="178" spans="1:6" x14ac:dyDescent="0.25">
      <c r="A178" s="8"/>
      <c r="B178" s="8" t="s">
        <v>297</v>
      </c>
      <c r="C178" s="8"/>
      <c r="D178" s="5">
        <v>2379.1</v>
      </c>
      <c r="E178" s="5">
        <v>1665.37</v>
      </c>
      <c r="F178" s="5">
        <v>0.1</v>
      </c>
    </row>
    <row r="179" spans="1:6" ht="45" x14ac:dyDescent="0.25">
      <c r="A179" s="6" t="s">
        <v>119</v>
      </c>
      <c r="B179" s="8" t="s">
        <v>297</v>
      </c>
      <c r="C179" s="8" t="s">
        <v>229</v>
      </c>
      <c r="D179" s="5">
        <v>2379.1</v>
      </c>
      <c r="E179" s="5">
        <v>1665.37</v>
      </c>
      <c r="F179" s="5">
        <v>0.1</v>
      </c>
    </row>
    <row r="180" spans="1:6" x14ac:dyDescent="0.25">
      <c r="A180" s="8"/>
      <c r="B180" s="8" t="s">
        <v>298</v>
      </c>
      <c r="C180" s="8"/>
      <c r="D180" s="5">
        <v>93</v>
      </c>
      <c r="E180" s="5">
        <v>65.099999999999994</v>
      </c>
      <c r="F180" s="5">
        <v>0.1</v>
      </c>
    </row>
    <row r="181" spans="1:6" ht="45" x14ac:dyDescent="0.25">
      <c r="A181" s="6" t="s">
        <v>120</v>
      </c>
      <c r="B181" s="8" t="s">
        <v>298</v>
      </c>
      <c r="C181" s="8" t="s">
        <v>229</v>
      </c>
      <c r="D181" s="5">
        <v>93</v>
      </c>
      <c r="E181" s="5">
        <v>65.099999999999994</v>
      </c>
      <c r="F181" s="5">
        <v>0.1</v>
      </c>
    </row>
    <row r="182" spans="1:6" x14ac:dyDescent="0.25">
      <c r="A182" s="8"/>
      <c r="B182" s="8" t="s">
        <v>299</v>
      </c>
      <c r="C182" s="8"/>
      <c r="D182" s="5">
        <v>18862.5</v>
      </c>
      <c r="E182" s="5">
        <v>18862.5</v>
      </c>
      <c r="F182" s="5">
        <v>0</v>
      </c>
    </row>
    <row r="183" spans="1:6" ht="135" x14ac:dyDescent="0.25">
      <c r="A183" s="6" t="s">
        <v>121</v>
      </c>
      <c r="B183" s="8" t="s">
        <v>299</v>
      </c>
      <c r="C183" s="8" t="s">
        <v>229</v>
      </c>
      <c r="D183" s="5">
        <v>18862.5</v>
      </c>
      <c r="E183" s="5">
        <v>18862.5</v>
      </c>
      <c r="F183" s="5">
        <v>0</v>
      </c>
    </row>
    <row r="184" spans="1:6" x14ac:dyDescent="0.25">
      <c r="A184" s="8"/>
      <c r="B184" s="8" t="s">
        <v>122</v>
      </c>
      <c r="C184" s="8"/>
      <c r="D184" s="5">
        <v>10000</v>
      </c>
      <c r="E184" s="5">
        <v>10000</v>
      </c>
      <c r="F184" s="5">
        <v>10000</v>
      </c>
    </row>
    <row r="185" spans="1:6" ht="135" x14ac:dyDescent="0.25">
      <c r="A185" s="6" t="s">
        <v>121</v>
      </c>
      <c r="B185" s="8" t="s">
        <v>122</v>
      </c>
      <c r="C185" s="8" t="s">
        <v>229</v>
      </c>
      <c r="D185" s="5">
        <v>10000</v>
      </c>
      <c r="E185" s="5">
        <v>10000</v>
      </c>
      <c r="F185" s="5">
        <v>10000</v>
      </c>
    </row>
    <row r="186" spans="1:6" x14ac:dyDescent="0.25">
      <c r="A186" s="8"/>
      <c r="B186" s="8" t="s">
        <v>300</v>
      </c>
      <c r="C186" s="8"/>
      <c r="D186" s="5"/>
      <c r="E186" s="5"/>
      <c r="F186" s="5"/>
    </row>
    <row r="187" spans="1:6" ht="30" x14ac:dyDescent="0.25">
      <c r="A187" s="6" t="s">
        <v>123</v>
      </c>
      <c r="B187" s="8" t="s">
        <v>300</v>
      </c>
      <c r="C187" s="8" t="s">
        <v>301</v>
      </c>
      <c r="D187" s="5"/>
      <c r="E187" s="5"/>
      <c r="F187" s="5"/>
    </row>
    <row r="188" spans="1:6" x14ac:dyDescent="0.25">
      <c r="A188" s="8"/>
      <c r="B188" s="8" t="s">
        <v>124</v>
      </c>
      <c r="C188" s="8"/>
      <c r="D188" s="5"/>
      <c r="E188" s="5"/>
      <c r="F188" s="5"/>
    </row>
    <row r="189" spans="1:6" ht="60" x14ac:dyDescent="0.25">
      <c r="A189" s="6" t="s">
        <v>125</v>
      </c>
      <c r="B189" s="8" t="s">
        <v>124</v>
      </c>
      <c r="C189" s="8" t="s">
        <v>301</v>
      </c>
      <c r="D189" s="5"/>
      <c r="E189" s="5"/>
      <c r="F189" s="5"/>
    </row>
    <row r="190" spans="1:6" x14ac:dyDescent="0.25">
      <c r="A190" s="8"/>
      <c r="B190" s="8" t="s">
        <v>302</v>
      </c>
      <c r="C190" s="8"/>
      <c r="D190" s="5">
        <v>413.59999999999997</v>
      </c>
      <c r="E190" s="5">
        <v>413.59999999999997</v>
      </c>
      <c r="F190" s="5">
        <v>413.59999999999997</v>
      </c>
    </row>
    <row r="191" spans="1:6" ht="75" x14ac:dyDescent="0.25">
      <c r="A191" s="6" t="s">
        <v>126</v>
      </c>
      <c r="B191" s="8" t="s">
        <v>302</v>
      </c>
      <c r="C191" s="8" t="s">
        <v>229</v>
      </c>
      <c r="D191" s="5">
        <v>94.2</v>
      </c>
      <c r="E191" s="5">
        <v>94.2</v>
      </c>
      <c r="F191" s="5">
        <v>94.2</v>
      </c>
    </row>
    <row r="192" spans="1:6" ht="60" x14ac:dyDescent="0.25">
      <c r="A192" s="6" t="s">
        <v>127</v>
      </c>
      <c r="B192" s="8" t="s">
        <v>302</v>
      </c>
      <c r="C192" s="8" t="s">
        <v>264</v>
      </c>
      <c r="D192" s="5">
        <v>319.39999999999998</v>
      </c>
      <c r="E192" s="5">
        <v>319.39999999999998</v>
      </c>
      <c r="F192" s="5">
        <v>319.39999999999998</v>
      </c>
    </row>
    <row r="193" spans="1:6" x14ac:dyDescent="0.25">
      <c r="A193" s="8"/>
      <c r="B193" s="8" t="s">
        <v>303</v>
      </c>
      <c r="C193" s="8"/>
      <c r="D193" s="5">
        <v>925</v>
      </c>
      <c r="E193" s="5">
        <v>740</v>
      </c>
      <c r="F193" s="5">
        <v>0.1</v>
      </c>
    </row>
    <row r="194" spans="1:6" ht="60" x14ac:dyDescent="0.25">
      <c r="A194" s="6" t="s">
        <v>128</v>
      </c>
      <c r="B194" s="8" t="s">
        <v>303</v>
      </c>
      <c r="C194" s="8" t="s">
        <v>293</v>
      </c>
      <c r="D194" s="5">
        <v>925</v>
      </c>
      <c r="E194" s="5">
        <v>740</v>
      </c>
      <c r="F194" s="5">
        <v>0.1</v>
      </c>
    </row>
    <row r="195" spans="1:6" x14ac:dyDescent="0.25">
      <c r="A195" s="8"/>
      <c r="B195" s="8" t="s">
        <v>304</v>
      </c>
      <c r="C195" s="8"/>
      <c r="D195" s="5">
        <v>12140</v>
      </c>
      <c r="E195" s="5">
        <v>12140</v>
      </c>
      <c r="F195" s="5">
        <v>12140</v>
      </c>
    </row>
    <row r="196" spans="1:6" ht="75" x14ac:dyDescent="0.25">
      <c r="A196" s="6" t="s">
        <v>129</v>
      </c>
      <c r="B196" s="8" t="s">
        <v>304</v>
      </c>
      <c r="C196" s="8" t="s">
        <v>293</v>
      </c>
      <c r="D196" s="5">
        <v>12140</v>
      </c>
      <c r="E196" s="5">
        <v>12140</v>
      </c>
      <c r="F196" s="5">
        <v>12140</v>
      </c>
    </row>
    <row r="197" spans="1:6" x14ac:dyDescent="0.25">
      <c r="A197" s="8"/>
      <c r="B197" s="8" t="s">
        <v>130</v>
      </c>
      <c r="C197" s="8"/>
      <c r="D197" s="5">
        <v>326</v>
      </c>
      <c r="E197" s="5">
        <v>326</v>
      </c>
      <c r="F197" s="5">
        <v>326</v>
      </c>
    </row>
    <row r="198" spans="1:6" ht="75" x14ac:dyDescent="0.25">
      <c r="A198" s="6" t="s">
        <v>131</v>
      </c>
      <c r="B198" s="8" t="s">
        <v>130</v>
      </c>
      <c r="C198" s="8">
        <v>240</v>
      </c>
      <c r="D198" s="5">
        <v>100</v>
      </c>
      <c r="E198" s="5">
        <v>100</v>
      </c>
      <c r="F198" s="5">
        <v>100</v>
      </c>
    </row>
    <row r="199" spans="1:6" ht="60" x14ac:dyDescent="0.25">
      <c r="A199" s="6" t="s">
        <v>132</v>
      </c>
      <c r="B199" s="8" t="s">
        <v>130</v>
      </c>
      <c r="C199" s="8">
        <v>610</v>
      </c>
      <c r="D199" s="5">
        <v>226</v>
      </c>
      <c r="E199" s="5">
        <v>226</v>
      </c>
      <c r="F199" s="5">
        <v>226</v>
      </c>
    </row>
    <row r="200" spans="1:6" x14ac:dyDescent="0.25">
      <c r="A200" s="8"/>
      <c r="B200" s="8" t="s">
        <v>305</v>
      </c>
      <c r="C200" s="8"/>
      <c r="D200" s="5">
        <v>40</v>
      </c>
      <c r="E200" s="5">
        <v>32</v>
      </c>
      <c r="F200" s="5">
        <v>0.1</v>
      </c>
    </row>
    <row r="201" spans="1:6" ht="30" x14ac:dyDescent="0.25">
      <c r="A201" s="6" t="s">
        <v>133</v>
      </c>
      <c r="B201" s="8" t="s">
        <v>305</v>
      </c>
      <c r="C201" s="8" t="s">
        <v>293</v>
      </c>
      <c r="D201" s="5">
        <v>40</v>
      </c>
      <c r="E201" s="5">
        <v>32</v>
      </c>
      <c r="F201" s="5">
        <v>0.1</v>
      </c>
    </row>
    <row r="202" spans="1:6" x14ac:dyDescent="0.25">
      <c r="A202" s="8"/>
      <c r="B202" s="8" t="s">
        <v>306</v>
      </c>
      <c r="C202" s="8"/>
      <c r="D202" s="5">
        <v>40</v>
      </c>
      <c r="E202" s="5">
        <v>32</v>
      </c>
      <c r="F202" s="5">
        <v>0.1</v>
      </c>
    </row>
    <row r="203" spans="1:6" ht="45" x14ac:dyDescent="0.25">
      <c r="A203" s="6" t="s">
        <v>134</v>
      </c>
      <c r="B203" s="8" t="s">
        <v>306</v>
      </c>
      <c r="C203" s="8" t="s">
        <v>293</v>
      </c>
      <c r="D203" s="5">
        <v>40</v>
      </c>
      <c r="E203" s="5">
        <v>32</v>
      </c>
      <c r="F203" s="5">
        <v>0.1</v>
      </c>
    </row>
    <row r="204" spans="1:6" x14ac:dyDescent="0.25">
      <c r="A204" s="8"/>
      <c r="B204" s="8" t="s">
        <v>135</v>
      </c>
      <c r="C204" s="8"/>
      <c r="D204" s="5">
        <v>320</v>
      </c>
      <c r="E204" s="5">
        <v>320</v>
      </c>
      <c r="F204" s="5">
        <v>320</v>
      </c>
    </row>
    <row r="205" spans="1:6" ht="45" x14ac:dyDescent="0.25">
      <c r="A205" s="6" t="s">
        <v>136</v>
      </c>
      <c r="B205" s="8" t="s">
        <v>135</v>
      </c>
      <c r="C205" s="8" t="s">
        <v>307</v>
      </c>
      <c r="D205" s="5">
        <v>264</v>
      </c>
      <c r="E205" s="5">
        <v>264</v>
      </c>
      <c r="F205" s="5">
        <v>264</v>
      </c>
    </row>
    <row r="206" spans="1:6" ht="75" x14ac:dyDescent="0.25">
      <c r="A206" s="6" t="s">
        <v>137</v>
      </c>
      <c r="B206" s="8" t="s">
        <v>135</v>
      </c>
      <c r="C206" s="8" t="s">
        <v>227</v>
      </c>
      <c r="D206" s="5">
        <v>56</v>
      </c>
      <c r="E206" s="5">
        <v>56</v>
      </c>
      <c r="F206" s="5">
        <v>56</v>
      </c>
    </row>
    <row r="207" spans="1:6" x14ac:dyDescent="0.25">
      <c r="A207" s="8"/>
      <c r="B207" s="8" t="s">
        <v>308</v>
      </c>
      <c r="C207" s="8"/>
      <c r="D207" s="5">
        <v>600</v>
      </c>
      <c r="E207" s="5">
        <v>600</v>
      </c>
      <c r="F207" s="5">
        <v>610</v>
      </c>
    </row>
    <row r="208" spans="1:6" ht="60" x14ac:dyDescent="0.25">
      <c r="A208" s="6" t="s">
        <v>138</v>
      </c>
      <c r="B208" s="8" t="s">
        <v>308</v>
      </c>
      <c r="C208" s="8" t="s">
        <v>232</v>
      </c>
      <c r="D208" s="5">
        <v>600</v>
      </c>
      <c r="E208" s="5">
        <v>600</v>
      </c>
      <c r="F208" s="5">
        <v>610</v>
      </c>
    </row>
    <row r="209" spans="1:6" x14ac:dyDescent="0.25">
      <c r="A209" s="8"/>
      <c r="B209" s="8" t="s">
        <v>309</v>
      </c>
      <c r="C209" s="8"/>
      <c r="D209" s="5">
        <v>894.2</v>
      </c>
      <c r="E209" s="5">
        <v>894.2</v>
      </c>
      <c r="F209" s="5">
        <v>894.2</v>
      </c>
    </row>
    <row r="210" spans="1:6" ht="105" x14ac:dyDescent="0.25">
      <c r="A210" s="6" t="s">
        <v>139</v>
      </c>
      <c r="B210" s="8" t="s">
        <v>309</v>
      </c>
      <c r="C210" s="8" t="s">
        <v>227</v>
      </c>
      <c r="D210" s="5">
        <v>894.2</v>
      </c>
      <c r="E210" s="5">
        <v>894.2</v>
      </c>
      <c r="F210" s="5">
        <v>894.2</v>
      </c>
    </row>
    <row r="211" spans="1:6" x14ac:dyDescent="0.25">
      <c r="A211" s="8"/>
      <c r="B211" s="8" t="s">
        <v>310</v>
      </c>
      <c r="C211" s="8"/>
      <c r="D211" s="5">
        <v>16060</v>
      </c>
      <c r="E211" s="5">
        <v>16060</v>
      </c>
      <c r="F211" s="5">
        <v>16060</v>
      </c>
    </row>
    <row r="212" spans="1:6" ht="75" x14ac:dyDescent="0.25">
      <c r="A212" s="6" t="s">
        <v>140</v>
      </c>
      <c r="B212" s="8" t="s">
        <v>310</v>
      </c>
      <c r="C212" s="8" t="s">
        <v>229</v>
      </c>
      <c r="D212" s="5">
        <v>3640</v>
      </c>
      <c r="E212" s="5">
        <v>3640</v>
      </c>
      <c r="F212" s="5">
        <v>3640</v>
      </c>
    </row>
    <row r="213" spans="1:6" ht="60" x14ac:dyDescent="0.25">
      <c r="A213" s="6" t="s">
        <v>141</v>
      </c>
      <c r="B213" s="8" t="s">
        <v>310</v>
      </c>
      <c r="C213" s="8" t="s">
        <v>258</v>
      </c>
      <c r="D213" s="5">
        <v>12400</v>
      </c>
      <c r="E213" s="5">
        <v>12400</v>
      </c>
      <c r="F213" s="5">
        <v>12400</v>
      </c>
    </row>
    <row r="214" spans="1:6" ht="60" x14ac:dyDescent="0.25">
      <c r="A214" s="6" t="s">
        <v>142</v>
      </c>
      <c r="B214" s="8" t="s">
        <v>310</v>
      </c>
      <c r="C214" s="8" t="s">
        <v>260</v>
      </c>
      <c r="D214" s="5">
        <v>20</v>
      </c>
      <c r="E214" s="5">
        <v>20</v>
      </c>
      <c r="F214" s="5">
        <v>20</v>
      </c>
    </row>
    <row r="215" spans="1:6" x14ac:dyDescent="0.25">
      <c r="A215" s="8"/>
      <c r="B215" s="8" t="s">
        <v>311</v>
      </c>
      <c r="C215" s="8"/>
      <c r="D215" s="5">
        <v>27</v>
      </c>
      <c r="E215" s="5">
        <v>27</v>
      </c>
      <c r="F215" s="5">
        <v>27</v>
      </c>
    </row>
    <row r="216" spans="1:6" ht="90" x14ac:dyDescent="0.25">
      <c r="A216" s="6" t="s">
        <v>143</v>
      </c>
      <c r="B216" s="8" t="s">
        <v>311</v>
      </c>
      <c r="C216" s="8" t="s">
        <v>227</v>
      </c>
      <c r="D216" s="5">
        <v>27</v>
      </c>
      <c r="E216" s="5">
        <v>27</v>
      </c>
      <c r="F216" s="5">
        <v>27</v>
      </c>
    </row>
    <row r="217" spans="1:6" x14ac:dyDescent="0.25">
      <c r="A217" s="8"/>
      <c r="B217" s="8" t="s">
        <v>312</v>
      </c>
      <c r="C217" s="8"/>
      <c r="D217" s="5">
        <v>200</v>
      </c>
      <c r="E217" s="5">
        <v>200</v>
      </c>
      <c r="F217" s="5">
        <v>200</v>
      </c>
    </row>
    <row r="218" spans="1:6" ht="90" x14ac:dyDescent="0.25">
      <c r="A218" s="6" t="s">
        <v>144</v>
      </c>
      <c r="B218" s="8" t="s">
        <v>312</v>
      </c>
      <c r="C218" s="8" t="s">
        <v>227</v>
      </c>
      <c r="D218" s="5">
        <v>200</v>
      </c>
      <c r="E218" s="5">
        <v>200</v>
      </c>
      <c r="F218" s="5">
        <v>200</v>
      </c>
    </row>
    <row r="219" spans="1:6" x14ac:dyDescent="0.25">
      <c r="A219" s="8"/>
      <c r="B219" s="8" t="s">
        <v>313</v>
      </c>
      <c r="C219" s="8"/>
      <c r="D219" s="5">
        <v>59</v>
      </c>
      <c r="E219" s="5">
        <v>59</v>
      </c>
      <c r="F219" s="5">
        <v>59.3</v>
      </c>
    </row>
    <row r="220" spans="1:6" ht="135" x14ac:dyDescent="0.25">
      <c r="A220" s="6" t="s">
        <v>145</v>
      </c>
      <c r="B220" s="8" t="s">
        <v>313</v>
      </c>
      <c r="C220" s="8" t="s">
        <v>232</v>
      </c>
      <c r="D220" s="5">
        <v>59</v>
      </c>
      <c r="E220" s="5">
        <v>59</v>
      </c>
      <c r="F220" s="5">
        <v>59.3</v>
      </c>
    </row>
    <row r="221" spans="1:6" x14ac:dyDescent="0.25">
      <c r="A221" s="8"/>
      <c r="B221" s="8" t="s">
        <v>314</v>
      </c>
      <c r="C221" s="8"/>
      <c r="D221" s="5">
        <v>24680</v>
      </c>
      <c r="E221" s="5">
        <v>24680</v>
      </c>
      <c r="F221" s="5">
        <v>24680</v>
      </c>
    </row>
    <row r="222" spans="1:6" ht="180" x14ac:dyDescent="0.25">
      <c r="A222" s="6" t="s">
        <v>146</v>
      </c>
      <c r="B222" s="8" t="s">
        <v>314</v>
      </c>
      <c r="C222" s="8" t="s">
        <v>232</v>
      </c>
      <c r="D222" s="5">
        <v>18190</v>
      </c>
      <c r="E222" s="5">
        <v>18190</v>
      </c>
      <c r="F222" s="5">
        <v>18190</v>
      </c>
    </row>
    <row r="223" spans="1:6" ht="195" x14ac:dyDescent="0.25">
      <c r="A223" s="6" t="s">
        <v>147</v>
      </c>
      <c r="B223" s="8" t="s">
        <v>314</v>
      </c>
      <c r="C223" s="8" t="s">
        <v>227</v>
      </c>
      <c r="D223" s="5">
        <v>6490</v>
      </c>
      <c r="E223" s="5">
        <v>6490</v>
      </c>
      <c r="F223" s="5">
        <v>6490</v>
      </c>
    </row>
    <row r="224" spans="1:6" x14ac:dyDescent="0.25">
      <c r="A224" s="8"/>
      <c r="B224" s="8" t="s">
        <v>315</v>
      </c>
      <c r="C224" s="8"/>
      <c r="D224" s="5">
        <v>300</v>
      </c>
      <c r="E224" s="5">
        <v>300</v>
      </c>
      <c r="F224" s="5">
        <v>300</v>
      </c>
    </row>
    <row r="225" spans="1:6" ht="165" x14ac:dyDescent="0.25">
      <c r="A225" s="6" t="s">
        <v>148</v>
      </c>
      <c r="B225" s="8" t="s">
        <v>315</v>
      </c>
      <c r="C225" s="8" t="s">
        <v>232</v>
      </c>
      <c r="D225" s="5">
        <v>300</v>
      </c>
      <c r="E225" s="5">
        <v>300</v>
      </c>
      <c r="F225" s="5">
        <v>300</v>
      </c>
    </row>
    <row r="226" spans="1:6" x14ac:dyDescent="0.25">
      <c r="A226" s="8"/>
      <c r="B226" s="8" t="s">
        <v>149</v>
      </c>
      <c r="C226" s="8"/>
      <c r="D226" s="5">
        <v>656</v>
      </c>
      <c r="E226" s="5">
        <v>656</v>
      </c>
      <c r="F226" s="5">
        <v>656</v>
      </c>
    </row>
    <row r="227" spans="1:6" ht="60" x14ac:dyDescent="0.25">
      <c r="A227" s="6" t="s">
        <v>150</v>
      </c>
      <c r="B227" s="8" t="s">
        <v>149</v>
      </c>
      <c r="C227" s="8">
        <v>656</v>
      </c>
      <c r="D227" s="5">
        <v>656</v>
      </c>
      <c r="E227" s="5">
        <v>656</v>
      </c>
      <c r="F227" s="5">
        <v>656</v>
      </c>
    </row>
    <row r="228" spans="1:6" x14ac:dyDescent="0.25">
      <c r="A228" s="8"/>
      <c r="B228" s="8" t="s">
        <v>316</v>
      </c>
      <c r="C228" s="8"/>
      <c r="D228" s="5">
        <v>1563.8</v>
      </c>
      <c r="E228" s="5">
        <v>1555.8</v>
      </c>
      <c r="F228" s="5">
        <v>1523.9999999999998</v>
      </c>
    </row>
    <row r="229" spans="1:6" ht="60" x14ac:dyDescent="0.25">
      <c r="A229" s="6" t="s">
        <v>116</v>
      </c>
      <c r="B229" s="8" t="s">
        <v>316</v>
      </c>
      <c r="C229" s="8">
        <v>120</v>
      </c>
      <c r="D229" s="5">
        <v>1523.8</v>
      </c>
      <c r="E229" s="5">
        <v>1523.8</v>
      </c>
      <c r="F229" s="5">
        <v>1523.8</v>
      </c>
    </row>
    <row r="230" spans="1:6" ht="45" x14ac:dyDescent="0.25">
      <c r="A230" s="6" t="s">
        <v>151</v>
      </c>
      <c r="B230" s="8" t="s">
        <v>316</v>
      </c>
      <c r="C230" s="8">
        <v>850</v>
      </c>
      <c r="D230" s="5">
        <v>1</v>
      </c>
      <c r="E230" s="5">
        <v>0.8</v>
      </c>
      <c r="F230" s="5">
        <v>0.1</v>
      </c>
    </row>
    <row r="231" spans="1:6" ht="60" x14ac:dyDescent="0.25">
      <c r="A231" s="6" t="s">
        <v>152</v>
      </c>
      <c r="B231" s="8" t="s">
        <v>316</v>
      </c>
      <c r="C231" s="8">
        <v>240</v>
      </c>
      <c r="D231" s="5">
        <v>39</v>
      </c>
      <c r="E231" s="5">
        <v>31.200000000000003</v>
      </c>
      <c r="F231" s="5">
        <v>0.1</v>
      </c>
    </row>
    <row r="232" spans="1:6" x14ac:dyDescent="0.25">
      <c r="A232" s="8"/>
      <c r="B232" s="8" t="s">
        <v>317</v>
      </c>
      <c r="C232" s="8"/>
      <c r="D232" s="5">
        <v>3346.9</v>
      </c>
      <c r="E232" s="5">
        <v>3346.9</v>
      </c>
      <c r="F232" s="5">
        <v>3346.9</v>
      </c>
    </row>
    <row r="233" spans="1:6" ht="60" x14ac:dyDescent="0.25">
      <c r="A233" s="6" t="s">
        <v>153</v>
      </c>
      <c r="B233" s="8" t="s">
        <v>317</v>
      </c>
      <c r="C233" s="8">
        <v>120</v>
      </c>
      <c r="D233" s="5">
        <v>3346.9</v>
      </c>
      <c r="E233" s="5">
        <v>3346.9</v>
      </c>
      <c r="F233" s="5">
        <v>3346.9</v>
      </c>
    </row>
    <row r="234" spans="1:6" x14ac:dyDescent="0.25">
      <c r="A234" s="8"/>
      <c r="B234" s="8" t="s">
        <v>318</v>
      </c>
      <c r="C234" s="8"/>
      <c r="D234" s="5">
        <v>1228.3</v>
      </c>
      <c r="E234" s="5">
        <v>1228.3</v>
      </c>
      <c r="F234" s="5">
        <v>1228.3</v>
      </c>
    </row>
    <row r="235" spans="1:6" ht="195" x14ac:dyDescent="0.25">
      <c r="A235" s="6" t="s">
        <v>154</v>
      </c>
      <c r="B235" s="8" t="s">
        <v>318</v>
      </c>
      <c r="C235" s="8" t="s">
        <v>229</v>
      </c>
      <c r="D235" s="5">
        <v>162</v>
      </c>
      <c r="E235" s="5">
        <v>162</v>
      </c>
      <c r="F235" s="5">
        <v>162</v>
      </c>
    </row>
    <row r="236" spans="1:6" ht="195" x14ac:dyDescent="0.25">
      <c r="A236" s="6" t="s">
        <v>155</v>
      </c>
      <c r="B236" s="8" t="s">
        <v>318</v>
      </c>
      <c r="C236" s="8" t="s">
        <v>264</v>
      </c>
      <c r="D236" s="5">
        <v>1066.3</v>
      </c>
      <c r="E236" s="5">
        <v>1066.3</v>
      </c>
      <c r="F236" s="5">
        <v>1066.3</v>
      </c>
    </row>
    <row r="237" spans="1:6" x14ac:dyDescent="0.25">
      <c r="A237" s="8"/>
      <c r="B237" s="8" t="s">
        <v>319</v>
      </c>
      <c r="C237" s="8"/>
      <c r="D237" s="5">
        <v>80</v>
      </c>
      <c r="E237" s="5">
        <v>64</v>
      </c>
      <c r="F237" s="5">
        <v>0.1</v>
      </c>
    </row>
    <row r="238" spans="1:6" ht="45" x14ac:dyDescent="0.25">
      <c r="A238" s="6" t="s">
        <v>156</v>
      </c>
      <c r="B238" s="8" t="s">
        <v>319</v>
      </c>
      <c r="C238" s="8" t="s">
        <v>293</v>
      </c>
      <c r="D238" s="5">
        <v>80</v>
      </c>
      <c r="E238" s="5">
        <v>64</v>
      </c>
      <c r="F238" s="5">
        <v>0.1</v>
      </c>
    </row>
    <row r="239" spans="1:6" x14ac:dyDescent="0.25">
      <c r="A239" s="8"/>
      <c r="B239" s="8" t="s">
        <v>320</v>
      </c>
      <c r="C239" s="8"/>
      <c r="D239" s="5">
        <v>1857.5</v>
      </c>
      <c r="E239" s="5">
        <v>1857.5</v>
      </c>
      <c r="F239" s="5">
        <v>1857.5</v>
      </c>
    </row>
    <row r="240" spans="1:6" ht="60" x14ac:dyDescent="0.25">
      <c r="A240" s="6" t="s">
        <v>157</v>
      </c>
      <c r="B240" s="8" t="s">
        <v>320</v>
      </c>
      <c r="C240" s="8" t="s">
        <v>293</v>
      </c>
      <c r="D240" s="5">
        <v>1857.5</v>
      </c>
      <c r="E240" s="5">
        <v>1857.5</v>
      </c>
      <c r="F240" s="5">
        <v>1857.5</v>
      </c>
    </row>
    <row r="241" spans="1:6" x14ac:dyDescent="0.25">
      <c r="A241" s="8"/>
      <c r="B241" s="8" t="s">
        <v>321</v>
      </c>
      <c r="C241" s="8"/>
      <c r="D241" s="5">
        <v>339.2</v>
      </c>
      <c r="E241" s="5">
        <v>271.36</v>
      </c>
      <c r="F241" s="5">
        <v>0.1</v>
      </c>
    </row>
    <row r="242" spans="1:6" ht="45" x14ac:dyDescent="0.25">
      <c r="A242" s="6" t="s">
        <v>158</v>
      </c>
      <c r="B242" s="8" t="s">
        <v>321</v>
      </c>
      <c r="C242" s="8" t="s">
        <v>293</v>
      </c>
      <c r="D242" s="5">
        <v>339.2</v>
      </c>
      <c r="E242" s="5">
        <v>271.36</v>
      </c>
      <c r="F242" s="5">
        <v>0.1</v>
      </c>
    </row>
    <row r="243" spans="1:6" x14ac:dyDescent="0.25">
      <c r="A243" s="8"/>
      <c r="B243" s="8" t="s">
        <v>159</v>
      </c>
      <c r="C243" s="8"/>
      <c r="D243" s="5">
        <v>1136</v>
      </c>
      <c r="E243" s="5">
        <v>1136</v>
      </c>
      <c r="F243" s="5">
        <v>1136</v>
      </c>
    </row>
    <row r="244" spans="1:6" ht="60" x14ac:dyDescent="0.25">
      <c r="A244" s="6" t="s">
        <v>160</v>
      </c>
      <c r="B244" s="8" t="s">
        <v>159</v>
      </c>
      <c r="C244" s="8" t="s">
        <v>229</v>
      </c>
      <c r="D244" s="5">
        <v>1136</v>
      </c>
      <c r="E244" s="5">
        <v>1136</v>
      </c>
      <c r="F244" s="5">
        <v>1136</v>
      </c>
    </row>
    <row r="245" spans="1:6" x14ac:dyDescent="0.25">
      <c r="A245" s="8"/>
      <c r="B245" s="8" t="s">
        <v>161</v>
      </c>
      <c r="C245" s="8"/>
      <c r="D245" s="5"/>
      <c r="E245" s="5">
        <v>3000</v>
      </c>
      <c r="F245" s="5"/>
    </row>
    <row r="246" spans="1:6" ht="90" x14ac:dyDescent="0.25">
      <c r="A246" s="6" t="s">
        <v>162</v>
      </c>
      <c r="B246" s="8" t="s">
        <v>161</v>
      </c>
      <c r="C246" s="8">
        <v>240</v>
      </c>
      <c r="D246" s="5"/>
      <c r="E246" s="5">
        <v>3000</v>
      </c>
      <c r="F246" s="5"/>
    </row>
    <row r="247" spans="1:6" x14ac:dyDescent="0.25">
      <c r="A247" s="8"/>
      <c r="B247" s="8" t="s">
        <v>322</v>
      </c>
      <c r="C247" s="8"/>
      <c r="D247" s="5">
        <v>2000</v>
      </c>
      <c r="E247" s="5">
        <v>1600</v>
      </c>
      <c r="F247" s="5">
        <v>0.1</v>
      </c>
    </row>
    <row r="248" spans="1:6" ht="30" x14ac:dyDescent="0.25">
      <c r="A248" s="6" t="s">
        <v>163</v>
      </c>
      <c r="B248" s="8" t="s">
        <v>322</v>
      </c>
      <c r="C248" s="8" t="s">
        <v>323</v>
      </c>
      <c r="D248" s="5">
        <v>2000</v>
      </c>
      <c r="E248" s="5">
        <v>1600</v>
      </c>
      <c r="F248" s="5">
        <v>0.1</v>
      </c>
    </row>
    <row r="249" spans="1:6" x14ac:dyDescent="0.25">
      <c r="A249" s="8"/>
      <c r="B249" s="8" t="s">
        <v>324</v>
      </c>
      <c r="C249" s="8"/>
      <c r="D249" s="5">
        <v>56474.3</v>
      </c>
      <c r="E249" s="5">
        <v>56474.3</v>
      </c>
      <c r="F249" s="5">
        <v>56474.3</v>
      </c>
    </row>
    <row r="250" spans="1:6" ht="60" x14ac:dyDescent="0.25">
      <c r="A250" s="6" t="s">
        <v>164</v>
      </c>
      <c r="B250" s="8" t="s">
        <v>324</v>
      </c>
      <c r="C250" s="8" t="s">
        <v>323</v>
      </c>
      <c r="D250" s="5">
        <v>56474.3</v>
      </c>
      <c r="E250" s="5">
        <v>56474.3</v>
      </c>
      <c r="F250" s="5">
        <v>56474.3</v>
      </c>
    </row>
    <row r="251" spans="1:6" x14ac:dyDescent="0.25">
      <c r="A251" s="8"/>
      <c r="B251" s="8" t="s">
        <v>325</v>
      </c>
      <c r="C251" s="8"/>
      <c r="D251" s="5">
        <v>7900</v>
      </c>
      <c r="E251" s="5">
        <v>6320</v>
      </c>
      <c r="F251" s="5">
        <v>0.1</v>
      </c>
    </row>
    <row r="252" spans="1:6" ht="45" x14ac:dyDescent="0.25">
      <c r="A252" s="6" t="s">
        <v>165</v>
      </c>
      <c r="B252" s="8" t="s">
        <v>325</v>
      </c>
      <c r="C252" s="7" t="s">
        <v>323</v>
      </c>
      <c r="D252" s="5">
        <v>7900</v>
      </c>
      <c r="E252" s="5">
        <v>6320</v>
      </c>
      <c r="F252" s="5">
        <v>0.1</v>
      </c>
    </row>
    <row r="253" spans="1:6" x14ac:dyDescent="0.25">
      <c r="A253" s="8"/>
      <c r="B253" s="8" t="s">
        <v>166</v>
      </c>
      <c r="C253" s="8"/>
      <c r="D253" s="5">
        <v>3079</v>
      </c>
      <c r="E253" s="5">
        <v>3079</v>
      </c>
      <c r="F253" s="5">
        <v>3079</v>
      </c>
    </row>
    <row r="254" spans="1:6" ht="75" x14ac:dyDescent="0.25">
      <c r="A254" s="6" t="s">
        <v>167</v>
      </c>
      <c r="B254" s="8" t="s">
        <v>166</v>
      </c>
      <c r="C254" s="8" t="s">
        <v>258</v>
      </c>
      <c r="D254" s="5">
        <v>3079</v>
      </c>
      <c r="E254" s="5">
        <v>3079</v>
      </c>
      <c r="F254" s="5">
        <v>3079</v>
      </c>
    </row>
    <row r="255" spans="1:6" x14ac:dyDescent="0.25">
      <c r="A255" s="8"/>
      <c r="B255" s="8" t="s">
        <v>326</v>
      </c>
      <c r="C255" s="8"/>
      <c r="D255" s="5">
        <v>17525</v>
      </c>
      <c r="E255" s="5">
        <v>17525</v>
      </c>
      <c r="F255" s="5">
        <v>17525</v>
      </c>
    </row>
    <row r="256" spans="1:6" ht="60" x14ac:dyDescent="0.25">
      <c r="A256" s="6" t="s">
        <v>168</v>
      </c>
      <c r="B256" s="8" t="s">
        <v>326</v>
      </c>
      <c r="C256" s="8" t="s">
        <v>258</v>
      </c>
      <c r="D256" s="5">
        <v>17525</v>
      </c>
      <c r="E256" s="5">
        <v>17525</v>
      </c>
      <c r="F256" s="5">
        <v>17525</v>
      </c>
    </row>
    <row r="257" spans="1:6" x14ac:dyDescent="0.25">
      <c r="A257" s="8"/>
      <c r="B257" s="8" t="s">
        <v>327</v>
      </c>
      <c r="C257" s="8"/>
      <c r="D257" s="5">
        <v>645.40000000000009</v>
      </c>
      <c r="E257" s="5">
        <v>516.32000000000005</v>
      </c>
      <c r="F257" s="5">
        <v>0.2</v>
      </c>
    </row>
    <row r="258" spans="1:6" ht="60" x14ac:dyDescent="0.25">
      <c r="A258" s="6" t="s">
        <v>169</v>
      </c>
      <c r="B258" s="8" t="s">
        <v>327</v>
      </c>
      <c r="C258" s="8" t="s">
        <v>229</v>
      </c>
      <c r="D258" s="5">
        <v>632.20000000000005</v>
      </c>
      <c r="E258" s="5">
        <v>505.76000000000005</v>
      </c>
      <c r="F258" s="5">
        <v>0.1</v>
      </c>
    </row>
    <row r="259" spans="1:6" ht="45" x14ac:dyDescent="0.25">
      <c r="A259" s="6" t="s">
        <v>170</v>
      </c>
      <c r="B259" s="8" t="s">
        <v>327</v>
      </c>
      <c r="C259" s="8" t="s">
        <v>260</v>
      </c>
      <c r="D259" s="5">
        <v>13.2</v>
      </c>
      <c r="E259" s="5">
        <v>10.56</v>
      </c>
      <c r="F259" s="5">
        <v>0.1</v>
      </c>
    </row>
    <row r="260" spans="1:6" x14ac:dyDescent="0.25">
      <c r="A260" s="8"/>
      <c r="B260" s="8" t="s">
        <v>328</v>
      </c>
      <c r="C260" s="8"/>
      <c r="D260" s="5">
        <v>150</v>
      </c>
      <c r="E260" s="5">
        <v>150</v>
      </c>
      <c r="F260" s="5">
        <v>0.1</v>
      </c>
    </row>
    <row r="261" spans="1:6" ht="75" x14ac:dyDescent="0.25">
      <c r="A261" s="6" t="s">
        <v>171</v>
      </c>
      <c r="B261" s="8" t="s">
        <v>328</v>
      </c>
      <c r="C261" s="8" t="s">
        <v>229</v>
      </c>
      <c r="D261" s="5">
        <v>150</v>
      </c>
      <c r="E261" s="5">
        <v>150</v>
      </c>
      <c r="F261" s="5">
        <v>0.1</v>
      </c>
    </row>
    <row r="262" spans="1:6" ht="60" x14ac:dyDescent="0.25">
      <c r="A262" s="6" t="s">
        <v>172</v>
      </c>
      <c r="B262" s="8" t="s">
        <v>328</v>
      </c>
      <c r="C262" s="8" t="s">
        <v>258</v>
      </c>
      <c r="D262" s="5"/>
      <c r="E262" s="5"/>
      <c r="F262" s="5"/>
    </row>
    <row r="263" spans="1:6" ht="45" x14ac:dyDescent="0.25">
      <c r="A263" s="6" t="s">
        <v>173</v>
      </c>
      <c r="B263" s="8" t="s">
        <v>328</v>
      </c>
      <c r="C263" s="8" t="s">
        <v>260</v>
      </c>
      <c r="D263" s="5"/>
      <c r="E263" s="5"/>
      <c r="F263" s="5"/>
    </row>
    <row r="264" spans="1:6" x14ac:dyDescent="0.25">
      <c r="A264" s="8"/>
      <c r="B264" s="8" t="s">
        <v>174</v>
      </c>
      <c r="C264" s="8"/>
      <c r="D264" s="5">
        <v>1400</v>
      </c>
      <c r="E264" s="5">
        <v>1400</v>
      </c>
      <c r="F264" s="5">
        <v>1400</v>
      </c>
    </row>
    <row r="265" spans="1:6" ht="75" x14ac:dyDescent="0.25">
      <c r="A265" s="6" t="s">
        <v>167</v>
      </c>
      <c r="B265" s="8" t="s">
        <v>174</v>
      </c>
      <c r="C265" s="8" t="s">
        <v>258</v>
      </c>
      <c r="D265" s="5">
        <v>1400</v>
      </c>
      <c r="E265" s="5">
        <v>1400</v>
      </c>
      <c r="F265" s="5">
        <v>1400</v>
      </c>
    </row>
    <row r="266" spans="1:6" x14ac:dyDescent="0.25">
      <c r="A266" s="8"/>
      <c r="B266" s="8" t="s">
        <v>329</v>
      </c>
      <c r="C266" s="8"/>
      <c r="D266" s="5">
        <v>16011.1</v>
      </c>
      <c r="E266" s="5">
        <v>16011.1</v>
      </c>
      <c r="F266" s="5">
        <v>16011.1</v>
      </c>
    </row>
    <row r="267" spans="1:6" ht="60" x14ac:dyDescent="0.25">
      <c r="A267" s="6" t="s">
        <v>175</v>
      </c>
      <c r="B267" s="8" t="s">
        <v>329</v>
      </c>
      <c r="C267" s="8" t="s">
        <v>293</v>
      </c>
      <c r="D267" s="5">
        <v>16011.1</v>
      </c>
      <c r="E267" s="5">
        <v>16011.1</v>
      </c>
      <c r="F267" s="5">
        <v>16011.1</v>
      </c>
    </row>
    <row r="268" spans="1:6" x14ac:dyDescent="0.25">
      <c r="A268" s="8"/>
      <c r="B268" s="8" t="s">
        <v>330</v>
      </c>
      <c r="C268" s="8"/>
      <c r="D268" s="5">
        <v>1120</v>
      </c>
      <c r="E268" s="5">
        <v>896</v>
      </c>
      <c r="F268" s="5">
        <v>0.1</v>
      </c>
    </row>
    <row r="269" spans="1:6" ht="45" x14ac:dyDescent="0.25">
      <c r="A269" s="6" t="s">
        <v>158</v>
      </c>
      <c r="B269" s="8" t="s">
        <v>330</v>
      </c>
      <c r="C269" s="8" t="s">
        <v>293</v>
      </c>
      <c r="D269" s="5">
        <v>1120</v>
      </c>
      <c r="E269" s="5">
        <v>896</v>
      </c>
      <c r="F269" s="5">
        <v>0.1</v>
      </c>
    </row>
    <row r="270" spans="1:6" x14ac:dyDescent="0.25">
      <c r="A270" s="8"/>
      <c r="B270" s="8" t="s">
        <v>331</v>
      </c>
      <c r="C270" s="8"/>
      <c r="D270" s="5">
        <v>1768.1</v>
      </c>
      <c r="E270" s="5">
        <v>1768.1</v>
      </c>
      <c r="F270" s="5">
        <v>1768.1</v>
      </c>
    </row>
    <row r="271" spans="1:6" ht="60" x14ac:dyDescent="0.25">
      <c r="A271" s="6" t="s">
        <v>168</v>
      </c>
      <c r="B271" s="8" t="s">
        <v>331</v>
      </c>
      <c r="C271" s="8" t="s">
        <v>258</v>
      </c>
      <c r="D271" s="5">
        <v>1768.1</v>
      </c>
      <c r="E271" s="5">
        <v>1768.1</v>
      </c>
      <c r="F271" s="5">
        <v>1768.1</v>
      </c>
    </row>
    <row r="272" spans="1:6" x14ac:dyDescent="0.25">
      <c r="A272" s="8"/>
      <c r="B272" s="8" t="s">
        <v>332</v>
      </c>
      <c r="C272" s="8"/>
      <c r="D272" s="5">
        <v>160</v>
      </c>
      <c r="E272" s="5">
        <v>128</v>
      </c>
      <c r="F272" s="5">
        <v>0.1</v>
      </c>
    </row>
    <row r="273" spans="1:6" ht="60" x14ac:dyDescent="0.25">
      <c r="A273" s="6" t="s">
        <v>169</v>
      </c>
      <c r="B273" s="8" t="s">
        <v>332</v>
      </c>
      <c r="C273" s="8" t="s">
        <v>229</v>
      </c>
      <c r="D273" s="5">
        <v>160</v>
      </c>
      <c r="E273" s="5">
        <v>128</v>
      </c>
      <c r="F273" s="5">
        <v>0.1</v>
      </c>
    </row>
    <row r="274" spans="1:6" x14ac:dyDescent="0.25">
      <c r="A274" s="8"/>
      <c r="B274" s="8" t="s">
        <v>333</v>
      </c>
      <c r="C274" s="8"/>
      <c r="D274" s="5"/>
      <c r="E274" s="5"/>
      <c r="F274" s="5"/>
    </row>
    <row r="275" spans="1:6" ht="60" x14ac:dyDescent="0.25">
      <c r="A275" s="6" t="s">
        <v>176</v>
      </c>
      <c r="B275" s="8" t="s">
        <v>333</v>
      </c>
      <c r="C275" s="8" t="s">
        <v>258</v>
      </c>
      <c r="D275" s="5"/>
      <c r="E275" s="5"/>
      <c r="F275" s="5"/>
    </row>
    <row r="276" spans="1:6" ht="45" x14ac:dyDescent="0.25">
      <c r="A276" s="6" t="s">
        <v>177</v>
      </c>
      <c r="B276" s="8" t="s">
        <v>333</v>
      </c>
      <c r="C276" s="8" t="s">
        <v>260</v>
      </c>
      <c r="D276" s="5"/>
      <c r="E276" s="5"/>
      <c r="F276" s="5"/>
    </row>
    <row r="277" spans="1:6" x14ac:dyDescent="0.25">
      <c r="A277" s="8"/>
      <c r="B277" s="8" t="s">
        <v>178</v>
      </c>
      <c r="C277" s="8"/>
      <c r="D277" s="5">
        <v>105</v>
      </c>
      <c r="E277" s="5">
        <v>105</v>
      </c>
      <c r="F277" s="5">
        <v>105</v>
      </c>
    </row>
    <row r="278" spans="1:6" ht="75" x14ac:dyDescent="0.25">
      <c r="A278" s="6" t="s">
        <v>167</v>
      </c>
      <c r="B278" s="8" t="s">
        <v>178</v>
      </c>
      <c r="C278" s="8" t="s">
        <v>258</v>
      </c>
      <c r="D278" s="5">
        <v>105</v>
      </c>
      <c r="E278" s="5">
        <v>105</v>
      </c>
      <c r="F278" s="5">
        <v>105</v>
      </c>
    </row>
    <row r="279" spans="1:6" x14ac:dyDescent="0.25">
      <c r="A279" s="8"/>
      <c r="B279" s="8" t="s">
        <v>334</v>
      </c>
      <c r="C279" s="8"/>
      <c r="D279" s="5">
        <v>1201.9000000000001</v>
      </c>
      <c r="E279" s="5">
        <v>1199.4000000000001</v>
      </c>
      <c r="F279" s="5">
        <v>1189.5999999999999</v>
      </c>
    </row>
    <row r="280" spans="1:6" ht="60" x14ac:dyDescent="0.25">
      <c r="A280" s="6" t="s">
        <v>115</v>
      </c>
      <c r="B280" s="8" t="s">
        <v>334</v>
      </c>
      <c r="C280" s="8" t="s">
        <v>229</v>
      </c>
      <c r="D280" s="5">
        <v>12</v>
      </c>
      <c r="E280" s="5">
        <v>9.6000000000000014</v>
      </c>
      <c r="F280" s="5">
        <v>0.1</v>
      </c>
    </row>
    <row r="281" spans="1:6" ht="60" x14ac:dyDescent="0.25">
      <c r="A281" s="6" t="s">
        <v>116</v>
      </c>
      <c r="B281" s="8" t="s">
        <v>334</v>
      </c>
      <c r="C281" s="8" t="s">
        <v>264</v>
      </c>
      <c r="D281" s="5">
        <v>1189.4000000000001</v>
      </c>
      <c r="E281" s="5">
        <v>1189.4000000000001</v>
      </c>
      <c r="F281" s="5">
        <v>1189.4000000000001</v>
      </c>
    </row>
    <row r="282" spans="1:6" ht="45" x14ac:dyDescent="0.25">
      <c r="A282" s="6" t="s">
        <v>151</v>
      </c>
      <c r="B282" s="8" t="s">
        <v>334</v>
      </c>
      <c r="C282" s="8" t="s">
        <v>260</v>
      </c>
      <c r="D282" s="5">
        <v>0.5</v>
      </c>
      <c r="E282" s="5">
        <v>0.4</v>
      </c>
      <c r="F282" s="5">
        <v>0.1</v>
      </c>
    </row>
    <row r="283" spans="1:6" x14ac:dyDescent="0.25">
      <c r="A283" s="8"/>
      <c r="B283" s="8" t="s">
        <v>335</v>
      </c>
      <c r="C283" s="8"/>
      <c r="D283" s="5">
        <v>1970</v>
      </c>
      <c r="E283" s="5">
        <v>1970</v>
      </c>
      <c r="F283" s="5">
        <v>1970</v>
      </c>
    </row>
    <row r="284" spans="1:6" ht="60" x14ac:dyDescent="0.25">
      <c r="A284" s="6" t="s">
        <v>179</v>
      </c>
      <c r="B284" s="8" t="s">
        <v>335</v>
      </c>
      <c r="C284" s="8" t="s">
        <v>258</v>
      </c>
      <c r="D284" s="5">
        <v>1970</v>
      </c>
      <c r="E284" s="5">
        <v>1970</v>
      </c>
      <c r="F284" s="5">
        <v>1970</v>
      </c>
    </row>
    <row r="285" spans="1:6" x14ac:dyDescent="0.25">
      <c r="A285" s="8"/>
      <c r="B285" s="8" t="s">
        <v>336</v>
      </c>
      <c r="C285" s="8"/>
      <c r="D285" s="5">
        <v>81</v>
      </c>
      <c r="E285" s="5">
        <v>64.8</v>
      </c>
      <c r="F285" s="5">
        <v>0.2</v>
      </c>
    </row>
    <row r="286" spans="1:6" ht="45" x14ac:dyDescent="0.25">
      <c r="A286" s="6" t="s">
        <v>170</v>
      </c>
      <c r="B286" s="8" t="s">
        <v>336</v>
      </c>
      <c r="C286" s="8" t="s">
        <v>260</v>
      </c>
      <c r="D286" s="5">
        <v>1</v>
      </c>
      <c r="E286" s="5">
        <v>0.8</v>
      </c>
      <c r="F286" s="5">
        <v>0.1</v>
      </c>
    </row>
    <row r="287" spans="1:6" ht="75" x14ac:dyDescent="0.25">
      <c r="A287" s="6" t="s">
        <v>180</v>
      </c>
      <c r="B287" s="8" t="s">
        <v>336</v>
      </c>
      <c r="C287" s="8" t="s">
        <v>229</v>
      </c>
      <c r="D287" s="5">
        <v>80</v>
      </c>
      <c r="E287" s="5">
        <v>64</v>
      </c>
      <c r="F287" s="5">
        <v>0.1</v>
      </c>
    </row>
    <row r="288" spans="1:6" x14ac:dyDescent="0.25">
      <c r="A288" s="8"/>
      <c r="B288" s="8" t="s">
        <v>337</v>
      </c>
      <c r="C288" s="8"/>
      <c r="D288" s="5">
        <v>619</v>
      </c>
      <c r="E288" s="5">
        <v>495.20000000000005</v>
      </c>
      <c r="F288" s="5">
        <v>0.2</v>
      </c>
    </row>
    <row r="289" spans="1:6" ht="60" x14ac:dyDescent="0.25">
      <c r="A289" s="6" t="s">
        <v>181</v>
      </c>
      <c r="B289" s="8" t="s">
        <v>337</v>
      </c>
      <c r="C289" s="8" t="s">
        <v>229</v>
      </c>
      <c r="D289" s="5">
        <v>579</v>
      </c>
      <c r="E289" s="5">
        <v>463.20000000000005</v>
      </c>
      <c r="F289" s="5">
        <v>0.1</v>
      </c>
    </row>
    <row r="290" spans="1:6" ht="45" x14ac:dyDescent="0.25">
      <c r="A290" s="6" t="s">
        <v>182</v>
      </c>
      <c r="B290" s="8" t="s">
        <v>337</v>
      </c>
      <c r="C290" s="8" t="s">
        <v>293</v>
      </c>
      <c r="D290" s="5">
        <v>40</v>
      </c>
      <c r="E290" s="5">
        <v>32</v>
      </c>
      <c r="F290" s="5">
        <v>0.1</v>
      </c>
    </row>
    <row r="291" spans="1:6" x14ac:dyDescent="0.25">
      <c r="A291" s="8"/>
      <c r="B291" s="8" t="s">
        <v>338</v>
      </c>
      <c r="C291" s="8"/>
      <c r="D291" s="5">
        <v>15718.7</v>
      </c>
      <c r="E291" s="5">
        <v>15718.7</v>
      </c>
      <c r="F291" s="5">
        <v>15718.7</v>
      </c>
    </row>
    <row r="292" spans="1:6" ht="60" x14ac:dyDescent="0.25">
      <c r="A292" s="6" t="s">
        <v>175</v>
      </c>
      <c r="B292" s="8" t="s">
        <v>338</v>
      </c>
      <c r="C292" s="8" t="s">
        <v>293</v>
      </c>
      <c r="D292" s="5">
        <v>15718.7</v>
      </c>
      <c r="E292" s="5">
        <v>15718.7</v>
      </c>
      <c r="F292" s="5">
        <v>15718.7</v>
      </c>
    </row>
    <row r="293" spans="1:6" x14ac:dyDescent="0.25">
      <c r="A293" s="8"/>
      <c r="B293" s="8" t="s">
        <v>339</v>
      </c>
      <c r="C293" s="8"/>
      <c r="D293" s="5">
        <v>100</v>
      </c>
      <c r="E293" s="5">
        <v>80</v>
      </c>
      <c r="F293" s="5">
        <v>0.1</v>
      </c>
    </row>
    <row r="294" spans="1:6" ht="45" x14ac:dyDescent="0.25">
      <c r="A294" s="6" t="s">
        <v>158</v>
      </c>
      <c r="B294" s="8" t="s">
        <v>339</v>
      </c>
      <c r="C294" s="8" t="s">
        <v>293</v>
      </c>
      <c r="D294" s="5">
        <v>100</v>
      </c>
      <c r="E294" s="5">
        <v>80</v>
      </c>
      <c r="F294" s="5">
        <v>0.1</v>
      </c>
    </row>
    <row r="295" spans="1:6" x14ac:dyDescent="0.25">
      <c r="A295" s="8"/>
      <c r="B295" s="8" t="s">
        <v>183</v>
      </c>
      <c r="C295" s="8"/>
      <c r="D295" s="5">
        <v>185</v>
      </c>
      <c r="E295" s="5">
        <v>129.5</v>
      </c>
      <c r="F295" s="5">
        <v>0.1</v>
      </c>
    </row>
    <row r="296" spans="1:6" ht="60" x14ac:dyDescent="0.25">
      <c r="A296" s="6" t="s">
        <v>184</v>
      </c>
      <c r="B296" s="8" t="s">
        <v>183</v>
      </c>
      <c r="C296" s="8" t="s">
        <v>229</v>
      </c>
      <c r="D296" s="5"/>
      <c r="E296" s="5"/>
      <c r="F296" s="5"/>
    </row>
    <row r="297" spans="1:6" ht="75" x14ac:dyDescent="0.25">
      <c r="A297" s="6" t="s">
        <v>185</v>
      </c>
      <c r="B297" s="8" t="s">
        <v>183</v>
      </c>
      <c r="C297" s="8" t="s">
        <v>229</v>
      </c>
      <c r="D297" s="5">
        <v>185</v>
      </c>
      <c r="E297" s="5">
        <v>129.5</v>
      </c>
      <c r="F297" s="5">
        <v>0.1</v>
      </c>
    </row>
    <row r="298" spans="1:6" x14ac:dyDescent="0.25">
      <c r="A298" s="8"/>
      <c r="B298" s="8" t="s">
        <v>340</v>
      </c>
      <c r="C298" s="8"/>
      <c r="D298" s="5">
        <v>39780.5</v>
      </c>
      <c r="E298" s="5">
        <v>39537.599999999999</v>
      </c>
      <c r="F298" s="5">
        <v>30520.6</v>
      </c>
    </row>
    <row r="299" spans="1:6" ht="60" x14ac:dyDescent="0.25">
      <c r="A299" s="6" t="s">
        <v>86</v>
      </c>
      <c r="B299" s="8" t="s">
        <v>340</v>
      </c>
      <c r="C299" s="8" t="s">
        <v>229</v>
      </c>
      <c r="D299" s="5">
        <v>1034.5999999999999</v>
      </c>
      <c r="E299" s="5">
        <v>827.7</v>
      </c>
      <c r="F299" s="5">
        <v>0.1</v>
      </c>
    </row>
    <row r="300" spans="1:6" ht="60" x14ac:dyDescent="0.25">
      <c r="A300" s="6" t="s">
        <v>116</v>
      </c>
      <c r="B300" s="8" t="s">
        <v>340</v>
      </c>
      <c r="C300" s="8" t="s">
        <v>264</v>
      </c>
      <c r="D300" s="5">
        <v>38565.9</v>
      </c>
      <c r="E300" s="5">
        <v>38565.9</v>
      </c>
      <c r="F300" s="5">
        <v>30520.400000000001</v>
      </c>
    </row>
    <row r="301" spans="1:6" ht="45" x14ac:dyDescent="0.25">
      <c r="A301" s="6" t="s">
        <v>151</v>
      </c>
      <c r="B301" s="8" t="s">
        <v>340</v>
      </c>
      <c r="C301" s="8" t="s">
        <v>260</v>
      </c>
      <c r="D301" s="5">
        <v>180</v>
      </c>
      <c r="E301" s="5">
        <v>144</v>
      </c>
      <c r="F301" s="5">
        <v>0.1</v>
      </c>
    </row>
    <row r="302" spans="1:6" x14ac:dyDescent="0.25">
      <c r="A302" s="8"/>
      <c r="B302" s="8" t="s">
        <v>341</v>
      </c>
      <c r="C302" s="8"/>
      <c r="D302" s="5">
        <v>10.199999999999999</v>
      </c>
      <c r="E302" s="5">
        <v>8.16</v>
      </c>
      <c r="F302" s="5">
        <v>0.1</v>
      </c>
    </row>
    <row r="303" spans="1:6" ht="60" x14ac:dyDescent="0.25">
      <c r="A303" s="6" t="s">
        <v>186</v>
      </c>
      <c r="B303" s="8" t="s">
        <v>341</v>
      </c>
      <c r="C303" s="8" t="s">
        <v>264</v>
      </c>
      <c r="D303" s="5">
        <v>10.199999999999999</v>
      </c>
      <c r="E303" s="5">
        <v>8.16</v>
      </c>
      <c r="F303" s="5">
        <v>0.1</v>
      </c>
    </row>
    <row r="304" spans="1:6" x14ac:dyDescent="0.25">
      <c r="A304" s="8"/>
      <c r="B304" s="8" t="s">
        <v>342</v>
      </c>
      <c r="C304" s="8"/>
      <c r="D304" s="5">
        <v>13783.9</v>
      </c>
      <c r="E304" s="5">
        <v>12606.920000000002</v>
      </c>
      <c r="F304" s="5">
        <v>7899.2000000000007</v>
      </c>
    </row>
    <row r="305" spans="1:6" ht="60" x14ac:dyDescent="0.25">
      <c r="A305" s="6" t="s">
        <v>187</v>
      </c>
      <c r="B305" s="8" t="s">
        <v>342</v>
      </c>
      <c r="C305" s="8" t="s">
        <v>229</v>
      </c>
      <c r="D305" s="5">
        <v>5695.9</v>
      </c>
      <c r="E305" s="5">
        <v>4556.72</v>
      </c>
      <c r="F305" s="5">
        <v>0.1</v>
      </c>
    </row>
    <row r="306" spans="1:6" ht="60" x14ac:dyDescent="0.25">
      <c r="A306" s="6" t="s">
        <v>188</v>
      </c>
      <c r="B306" s="8" t="s">
        <v>342</v>
      </c>
      <c r="C306" s="8" t="s">
        <v>258</v>
      </c>
      <c r="D306" s="5">
        <v>7899</v>
      </c>
      <c r="E306" s="5">
        <v>7899</v>
      </c>
      <c r="F306" s="5">
        <v>7899</v>
      </c>
    </row>
    <row r="307" spans="1:6" ht="45" x14ac:dyDescent="0.25">
      <c r="A307" s="6" t="s">
        <v>189</v>
      </c>
      <c r="B307" s="8" t="s">
        <v>342</v>
      </c>
      <c r="C307" s="8" t="s">
        <v>260</v>
      </c>
      <c r="D307" s="5">
        <v>189</v>
      </c>
      <c r="E307" s="5">
        <v>151.20000000000002</v>
      </c>
      <c r="F307" s="5">
        <v>0.1</v>
      </c>
    </row>
    <row r="308" spans="1:6" x14ac:dyDescent="0.25">
      <c r="A308" s="8"/>
      <c r="B308" s="8" t="s">
        <v>343</v>
      </c>
      <c r="C308" s="8"/>
      <c r="D308" s="5">
        <v>458</v>
      </c>
      <c r="E308" s="5">
        <v>442.4</v>
      </c>
      <c r="F308" s="5">
        <v>0.2</v>
      </c>
    </row>
    <row r="309" spans="1:6" ht="60" x14ac:dyDescent="0.25">
      <c r="A309" s="6" t="s">
        <v>190</v>
      </c>
      <c r="B309" s="8" t="s">
        <v>343</v>
      </c>
      <c r="C309" s="8" t="s">
        <v>229</v>
      </c>
      <c r="D309" s="5">
        <v>78</v>
      </c>
      <c r="E309" s="5">
        <v>62.400000000000006</v>
      </c>
      <c r="F309" s="5">
        <v>0.1</v>
      </c>
    </row>
    <row r="310" spans="1:6" ht="30" x14ac:dyDescent="0.25">
      <c r="A310" s="6" t="s">
        <v>191</v>
      </c>
      <c r="B310" s="8" t="s">
        <v>343</v>
      </c>
      <c r="C310" s="8" t="s">
        <v>323</v>
      </c>
      <c r="D310" s="5">
        <v>380</v>
      </c>
      <c r="E310" s="5">
        <v>380</v>
      </c>
      <c r="F310" s="5">
        <v>0.1</v>
      </c>
    </row>
    <row r="311" spans="1:6" x14ac:dyDescent="0.25">
      <c r="A311" s="8"/>
      <c r="B311" s="8" t="s">
        <v>344</v>
      </c>
      <c r="C311" s="8"/>
      <c r="D311" s="5">
        <v>24.2</v>
      </c>
      <c r="E311" s="5">
        <v>19.36</v>
      </c>
      <c r="F311" s="5">
        <v>0.1</v>
      </c>
    </row>
    <row r="312" spans="1:6" ht="45" x14ac:dyDescent="0.25">
      <c r="A312" s="6" t="s">
        <v>192</v>
      </c>
      <c r="B312" s="8" t="s">
        <v>344</v>
      </c>
      <c r="C312" s="8" t="s">
        <v>229</v>
      </c>
      <c r="D312" s="5">
        <v>24.2</v>
      </c>
      <c r="E312" s="5">
        <v>19.36</v>
      </c>
      <c r="F312" s="5">
        <v>0.1</v>
      </c>
    </row>
    <row r="313" spans="1:6" x14ac:dyDescent="0.25">
      <c r="A313" s="8"/>
      <c r="B313" s="8" t="s">
        <v>345</v>
      </c>
      <c r="C313" s="8"/>
      <c r="D313" s="5">
        <v>604.70000000000005</v>
      </c>
      <c r="E313" s="5">
        <v>483.76</v>
      </c>
      <c r="F313" s="5">
        <v>0.1</v>
      </c>
    </row>
    <row r="314" spans="1:6" ht="45" x14ac:dyDescent="0.25">
      <c r="A314" s="6" t="s">
        <v>193</v>
      </c>
      <c r="B314" s="8" t="s">
        <v>345</v>
      </c>
      <c r="C314" s="8" t="s">
        <v>229</v>
      </c>
      <c r="D314" s="5">
        <v>129.69999999999999</v>
      </c>
      <c r="E314" s="5">
        <v>103.75999999999999</v>
      </c>
      <c r="F314" s="5">
        <v>0.1</v>
      </c>
    </row>
    <row r="315" spans="1:6" ht="30" x14ac:dyDescent="0.25">
      <c r="A315" s="6" t="s">
        <v>194</v>
      </c>
      <c r="B315" s="8" t="s">
        <v>345</v>
      </c>
      <c r="C315" s="8" t="s">
        <v>307</v>
      </c>
      <c r="D315" s="5">
        <v>475</v>
      </c>
      <c r="E315" s="5">
        <v>380</v>
      </c>
      <c r="F315" s="5">
        <v>0</v>
      </c>
    </row>
    <row r="316" spans="1:6" x14ac:dyDescent="0.25">
      <c r="A316" s="8"/>
      <c r="B316" s="8" t="s">
        <v>346</v>
      </c>
      <c r="C316" s="8"/>
      <c r="D316" s="5">
        <v>2651.2000000000003</v>
      </c>
      <c r="E316" s="5">
        <v>2639.92</v>
      </c>
      <c r="F316" s="5">
        <v>2595</v>
      </c>
    </row>
    <row r="317" spans="1:6" ht="60" x14ac:dyDescent="0.25">
      <c r="A317" s="6" t="s">
        <v>115</v>
      </c>
      <c r="B317" s="8" t="s">
        <v>346</v>
      </c>
      <c r="C317" s="8" t="s">
        <v>229</v>
      </c>
      <c r="D317" s="5">
        <v>55.6</v>
      </c>
      <c r="E317" s="5">
        <v>44.480000000000004</v>
      </c>
      <c r="F317" s="5">
        <v>0.1</v>
      </c>
    </row>
    <row r="318" spans="1:6" ht="60" x14ac:dyDescent="0.25">
      <c r="A318" s="6" t="s">
        <v>116</v>
      </c>
      <c r="B318" s="8" t="s">
        <v>346</v>
      </c>
      <c r="C318" s="8" t="s">
        <v>264</v>
      </c>
      <c r="D318" s="5">
        <v>2594.8000000000002</v>
      </c>
      <c r="E318" s="5">
        <v>2594.8000000000002</v>
      </c>
      <c r="F318" s="5">
        <v>2594.8000000000002</v>
      </c>
    </row>
    <row r="319" spans="1:6" ht="45" x14ac:dyDescent="0.25">
      <c r="A319" s="6" t="s">
        <v>151</v>
      </c>
      <c r="B319" s="8" t="s">
        <v>346</v>
      </c>
      <c r="C319" s="8" t="s">
        <v>260</v>
      </c>
      <c r="D319" s="5">
        <v>0.8</v>
      </c>
      <c r="E319" s="5">
        <v>0.64000000000000012</v>
      </c>
      <c r="F319" s="5">
        <v>0.1</v>
      </c>
    </row>
    <row r="320" spans="1:6" x14ac:dyDescent="0.25">
      <c r="A320" s="8"/>
      <c r="B320" s="8" t="s">
        <v>347</v>
      </c>
      <c r="C320" s="8"/>
      <c r="D320" s="5">
        <v>576</v>
      </c>
      <c r="E320" s="5">
        <v>576</v>
      </c>
      <c r="F320" s="5">
        <v>0.30000000000000004</v>
      </c>
    </row>
    <row r="321" spans="1:6" ht="60" x14ac:dyDescent="0.25">
      <c r="A321" s="6" t="s">
        <v>195</v>
      </c>
      <c r="B321" s="8" t="s">
        <v>347</v>
      </c>
      <c r="C321" s="7" t="s">
        <v>229</v>
      </c>
      <c r="D321" s="5">
        <v>323</v>
      </c>
      <c r="E321" s="5">
        <v>323</v>
      </c>
      <c r="F321" s="5">
        <v>0.2</v>
      </c>
    </row>
    <row r="322" spans="1:6" ht="45" x14ac:dyDescent="0.25">
      <c r="A322" s="6" t="s">
        <v>196</v>
      </c>
      <c r="B322" s="8" t="s">
        <v>347</v>
      </c>
      <c r="C322" s="8" t="s">
        <v>260</v>
      </c>
      <c r="D322" s="5">
        <v>253</v>
      </c>
      <c r="E322" s="5">
        <v>253</v>
      </c>
      <c r="F322" s="5">
        <v>0.1</v>
      </c>
    </row>
    <row r="323" spans="1:6" x14ac:dyDescent="0.25">
      <c r="A323" s="8"/>
      <c r="B323" s="8" t="s">
        <v>348</v>
      </c>
      <c r="C323" s="8"/>
      <c r="D323" s="5">
        <v>41</v>
      </c>
      <c r="E323" s="5">
        <v>32.800000000000004</v>
      </c>
      <c r="F323" s="5">
        <v>0.1</v>
      </c>
    </row>
    <row r="324" spans="1:6" ht="60" x14ac:dyDescent="0.25">
      <c r="A324" s="6" t="s">
        <v>195</v>
      </c>
      <c r="B324" s="8" t="s">
        <v>348</v>
      </c>
      <c r="C324" s="8">
        <v>240</v>
      </c>
      <c r="D324" s="5">
        <v>41</v>
      </c>
      <c r="E324" s="5">
        <v>32.800000000000004</v>
      </c>
      <c r="F324" s="5">
        <v>0.1</v>
      </c>
    </row>
    <row r="325" spans="1:6" x14ac:dyDescent="0.25">
      <c r="A325" s="8"/>
      <c r="B325" s="8" t="s">
        <v>349</v>
      </c>
      <c r="C325" s="8"/>
      <c r="D325" s="5">
        <v>8</v>
      </c>
      <c r="E325" s="5">
        <v>6.4</v>
      </c>
      <c r="F325" s="5">
        <v>0.1</v>
      </c>
    </row>
    <row r="326" spans="1:6" ht="60" x14ac:dyDescent="0.25">
      <c r="A326" s="6" t="s">
        <v>197</v>
      </c>
      <c r="B326" s="8" t="s">
        <v>349</v>
      </c>
      <c r="C326" s="8" t="s">
        <v>229</v>
      </c>
      <c r="D326" s="5">
        <v>8</v>
      </c>
      <c r="E326" s="5">
        <v>6.4</v>
      </c>
      <c r="F326" s="5">
        <v>0.1</v>
      </c>
    </row>
    <row r="327" spans="1:6" x14ac:dyDescent="0.25">
      <c r="A327" s="8"/>
      <c r="B327" s="8" t="s">
        <v>198</v>
      </c>
      <c r="C327" s="8"/>
      <c r="D327" s="5">
        <v>94.6</v>
      </c>
      <c r="E327" s="5">
        <v>94.6</v>
      </c>
      <c r="F327" s="5">
        <v>94.6</v>
      </c>
    </row>
    <row r="328" spans="1:6" ht="45" x14ac:dyDescent="0.25">
      <c r="A328" s="6" t="s">
        <v>199</v>
      </c>
      <c r="B328" s="8" t="s">
        <v>198</v>
      </c>
      <c r="C328" s="8" t="s">
        <v>258</v>
      </c>
      <c r="D328" s="5">
        <v>94.6</v>
      </c>
      <c r="E328" s="5">
        <v>94.6</v>
      </c>
      <c r="F328" s="5">
        <v>94.6</v>
      </c>
    </row>
    <row r="329" spans="1:6" x14ac:dyDescent="0.25">
      <c r="A329" s="8"/>
      <c r="B329" s="8" t="s">
        <v>350</v>
      </c>
      <c r="C329" s="8"/>
      <c r="D329" s="5">
        <v>84</v>
      </c>
      <c r="E329" s="5">
        <v>67.2</v>
      </c>
      <c r="F329" s="5">
        <v>0.1</v>
      </c>
    </row>
    <row r="330" spans="1:6" ht="60" x14ac:dyDescent="0.25">
      <c r="A330" s="6" t="s">
        <v>200</v>
      </c>
      <c r="B330" s="8" t="s">
        <v>350</v>
      </c>
      <c r="C330" s="8" t="s">
        <v>229</v>
      </c>
      <c r="D330" s="5">
        <v>84</v>
      </c>
      <c r="E330" s="5">
        <v>67.2</v>
      </c>
      <c r="F330" s="5">
        <v>0.1</v>
      </c>
    </row>
    <row r="331" spans="1:6" x14ac:dyDescent="0.25">
      <c r="A331" s="8"/>
      <c r="B331" s="8" t="s">
        <v>351</v>
      </c>
      <c r="C331" s="8"/>
      <c r="D331" s="5">
        <v>2647.3</v>
      </c>
      <c r="E331" s="5">
        <v>2642</v>
      </c>
      <c r="F331" s="5">
        <v>0</v>
      </c>
    </row>
    <row r="332" spans="1:6" ht="60" x14ac:dyDescent="0.25">
      <c r="A332" s="6" t="s">
        <v>201</v>
      </c>
      <c r="B332" s="8" t="s">
        <v>351</v>
      </c>
      <c r="C332" s="8" t="s">
        <v>229</v>
      </c>
      <c r="D332" s="5">
        <v>2647.3</v>
      </c>
      <c r="E332" s="5">
        <v>2642</v>
      </c>
      <c r="F332" s="5">
        <v>0</v>
      </c>
    </row>
    <row r="333" spans="1:6" x14ac:dyDescent="0.25">
      <c r="A333" s="8"/>
      <c r="B333" s="8" t="s">
        <v>352</v>
      </c>
      <c r="C333" s="8"/>
      <c r="D333" s="5">
        <v>120</v>
      </c>
      <c r="E333" s="5">
        <v>96</v>
      </c>
      <c r="F333" s="5">
        <v>0.1</v>
      </c>
    </row>
    <row r="334" spans="1:6" ht="60" x14ac:dyDescent="0.25">
      <c r="A334" s="6" t="s">
        <v>202</v>
      </c>
      <c r="B334" s="8" t="s">
        <v>352</v>
      </c>
      <c r="C334" s="8" t="s">
        <v>229</v>
      </c>
      <c r="D334" s="5">
        <v>120</v>
      </c>
      <c r="E334" s="5">
        <v>96</v>
      </c>
      <c r="F334" s="5">
        <v>0.1</v>
      </c>
    </row>
    <row r="335" spans="1:6" x14ac:dyDescent="0.25">
      <c r="A335" s="8"/>
      <c r="B335" s="8" t="s">
        <v>353</v>
      </c>
      <c r="C335" s="8"/>
      <c r="D335" s="5">
        <v>2884.6</v>
      </c>
      <c r="E335" s="5">
        <v>2884.6</v>
      </c>
      <c r="F335" s="5">
        <v>2884.6</v>
      </c>
    </row>
    <row r="336" spans="1:6" ht="45" x14ac:dyDescent="0.25">
      <c r="A336" s="6" t="s">
        <v>203</v>
      </c>
      <c r="B336" s="8" t="s">
        <v>353</v>
      </c>
      <c r="C336" s="8">
        <v>410</v>
      </c>
      <c r="D336" s="5">
        <v>2884.6</v>
      </c>
      <c r="E336" s="5">
        <v>2884.6</v>
      </c>
      <c r="F336" s="5">
        <v>2884.6</v>
      </c>
    </row>
    <row r="337" spans="1:6" x14ac:dyDescent="0.25">
      <c r="A337" s="8"/>
      <c r="B337" s="8" t="s">
        <v>204</v>
      </c>
      <c r="C337" s="8"/>
      <c r="D337" s="5">
        <v>39214.379999999997</v>
      </c>
      <c r="E337" s="5">
        <v>0</v>
      </c>
      <c r="F337" s="5">
        <v>0</v>
      </c>
    </row>
    <row r="338" spans="1:6" ht="90" x14ac:dyDescent="0.25">
      <c r="A338" s="6" t="s">
        <v>205</v>
      </c>
      <c r="B338" s="8" t="s">
        <v>204</v>
      </c>
      <c r="C338" s="8" t="s">
        <v>301</v>
      </c>
      <c r="D338" s="5">
        <v>39214.379999999997</v>
      </c>
      <c r="E338" s="5">
        <v>0</v>
      </c>
      <c r="F338" s="5">
        <v>0</v>
      </c>
    </row>
    <row r="339" spans="1:6" x14ac:dyDescent="0.25">
      <c r="A339" s="8"/>
      <c r="B339" s="8" t="s">
        <v>206</v>
      </c>
      <c r="C339" s="8"/>
      <c r="D339" s="5">
        <v>7469.4</v>
      </c>
      <c r="E339" s="5">
        <v>0</v>
      </c>
      <c r="F339" s="5">
        <v>0</v>
      </c>
    </row>
    <row r="340" spans="1:6" ht="90" x14ac:dyDescent="0.25">
      <c r="A340" s="6" t="s">
        <v>205</v>
      </c>
      <c r="B340" s="8" t="s">
        <v>206</v>
      </c>
      <c r="C340" s="8" t="s">
        <v>301</v>
      </c>
      <c r="D340" s="5">
        <v>7469.4</v>
      </c>
      <c r="E340" s="5">
        <v>0</v>
      </c>
      <c r="F340" s="5">
        <v>0</v>
      </c>
    </row>
    <row r="341" spans="1:6" x14ac:dyDescent="0.25">
      <c r="A341" s="8"/>
      <c r="B341" s="8" t="s">
        <v>354</v>
      </c>
      <c r="C341" s="8"/>
      <c r="D341" s="5">
        <v>10646.2</v>
      </c>
      <c r="E341" s="5">
        <v>10646.2</v>
      </c>
      <c r="F341" s="5">
        <v>10646.2</v>
      </c>
    </row>
    <row r="342" spans="1:6" ht="75" x14ac:dyDescent="0.25">
      <c r="A342" s="6" t="s">
        <v>207</v>
      </c>
      <c r="B342" s="8" t="s">
        <v>354</v>
      </c>
      <c r="C342" s="8" t="s">
        <v>301</v>
      </c>
      <c r="D342" s="5">
        <v>10646.2</v>
      </c>
      <c r="E342" s="5">
        <v>10646.2</v>
      </c>
      <c r="F342" s="5">
        <v>10646.2</v>
      </c>
    </row>
    <row r="343" spans="1:6" x14ac:dyDescent="0.25">
      <c r="A343" s="8"/>
      <c r="B343" s="8" t="s">
        <v>208</v>
      </c>
      <c r="C343" s="8"/>
      <c r="D343" s="5">
        <v>4378</v>
      </c>
      <c r="E343" s="5">
        <v>4378</v>
      </c>
      <c r="F343" s="5">
        <v>4401</v>
      </c>
    </row>
    <row r="344" spans="1:6" ht="75" x14ac:dyDescent="0.25">
      <c r="A344" s="6" t="s">
        <v>209</v>
      </c>
      <c r="B344" s="8" t="s">
        <v>208</v>
      </c>
      <c r="C344" s="8" t="s">
        <v>301</v>
      </c>
      <c r="D344" s="5">
        <v>4378</v>
      </c>
      <c r="E344" s="5">
        <v>4378</v>
      </c>
      <c r="F344" s="5">
        <v>4401</v>
      </c>
    </row>
    <row r="345" spans="1:6" x14ac:dyDescent="0.25">
      <c r="A345" s="8"/>
      <c r="B345" s="8" t="s">
        <v>355</v>
      </c>
      <c r="C345" s="8"/>
      <c r="D345" s="5">
        <v>89.2</v>
      </c>
      <c r="E345" s="5">
        <v>71.36</v>
      </c>
      <c r="F345" s="5">
        <v>0.1</v>
      </c>
    </row>
    <row r="346" spans="1:6" ht="60" x14ac:dyDescent="0.25">
      <c r="A346" s="6" t="s">
        <v>210</v>
      </c>
      <c r="B346" s="8" t="s">
        <v>355</v>
      </c>
      <c r="C346" s="8">
        <v>320</v>
      </c>
      <c r="D346" s="5">
        <v>89.2</v>
      </c>
      <c r="E346" s="5">
        <v>71.36</v>
      </c>
      <c r="F346" s="5">
        <v>0.1</v>
      </c>
    </row>
    <row r="347" spans="1:6" x14ac:dyDescent="0.25">
      <c r="A347" s="8"/>
      <c r="B347" s="8" t="s">
        <v>356</v>
      </c>
      <c r="C347" s="8"/>
      <c r="D347" s="5">
        <v>40</v>
      </c>
      <c r="E347" s="5">
        <v>32</v>
      </c>
      <c r="F347" s="5">
        <v>0.1</v>
      </c>
    </row>
    <row r="348" spans="1:6" ht="60" x14ac:dyDescent="0.25">
      <c r="A348" s="6" t="s">
        <v>211</v>
      </c>
      <c r="B348" s="8" t="s">
        <v>356</v>
      </c>
      <c r="C348" s="8" t="s">
        <v>229</v>
      </c>
      <c r="D348" s="5">
        <v>40</v>
      </c>
      <c r="E348" s="5">
        <v>32</v>
      </c>
      <c r="F348" s="5">
        <v>0.1</v>
      </c>
    </row>
    <row r="349" spans="1:6" x14ac:dyDescent="0.25">
      <c r="A349" s="8"/>
      <c r="B349" s="8" t="s">
        <v>357</v>
      </c>
      <c r="C349" s="8"/>
      <c r="D349" s="5">
        <v>123</v>
      </c>
      <c r="E349" s="5">
        <v>98.4</v>
      </c>
      <c r="F349" s="5">
        <v>0.1</v>
      </c>
    </row>
    <row r="350" spans="1:6" ht="75" x14ac:dyDescent="0.25">
      <c r="A350" s="6" t="s">
        <v>212</v>
      </c>
      <c r="B350" s="8" t="s">
        <v>357</v>
      </c>
      <c r="C350" s="8" t="s">
        <v>229</v>
      </c>
      <c r="D350" s="5">
        <v>123</v>
      </c>
      <c r="E350" s="5">
        <v>98.4</v>
      </c>
      <c r="F350" s="5">
        <v>0.1</v>
      </c>
    </row>
    <row r="351" spans="1:6" x14ac:dyDescent="0.25">
      <c r="A351" s="8"/>
      <c r="B351" s="8" t="s">
        <v>358</v>
      </c>
      <c r="C351" s="8"/>
      <c r="D351" s="5">
        <v>1939.2</v>
      </c>
      <c r="E351" s="5">
        <v>1939.2</v>
      </c>
      <c r="F351" s="5">
        <v>1939.2</v>
      </c>
    </row>
    <row r="352" spans="1:6" ht="45" x14ac:dyDescent="0.25">
      <c r="A352" s="6" t="s">
        <v>213</v>
      </c>
      <c r="B352" s="8" t="s">
        <v>358</v>
      </c>
      <c r="C352" s="8" t="s">
        <v>264</v>
      </c>
      <c r="D352" s="5">
        <v>1939.2</v>
      </c>
      <c r="E352" s="5">
        <v>1939.2</v>
      </c>
      <c r="F352" s="5">
        <v>1939.2</v>
      </c>
    </row>
    <row r="353" spans="1:6" x14ac:dyDescent="0.25">
      <c r="A353" s="8"/>
      <c r="B353" s="8" t="s">
        <v>359</v>
      </c>
      <c r="C353" s="8"/>
      <c r="D353" s="5">
        <v>1023.1</v>
      </c>
      <c r="E353" s="5">
        <v>1013.0799999999999</v>
      </c>
      <c r="F353" s="5">
        <v>973.2</v>
      </c>
    </row>
    <row r="354" spans="1:6" ht="60" x14ac:dyDescent="0.25">
      <c r="A354" s="6" t="s">
        <v>86</v>
      </c>
      <c r="B354" s="8" t="s">
        <v>359</v>
      </c>
      <c r="C354" s="8" t="s">
        <v>229</v>
      </c>
      <c r="D354" s="5">
        <v>49.1</v>
      </c>
      <c r="E354" s="5">
        <v>39.28</v>
      </c>
      <c r="F354" s="5">
        <v>0.1</v>
      </c>
    </row>
    <row r="355" spans="1:6" ht="60" x14ac:dyDescent="0.25">
      <c r="A355" s="6" t="s">
        <v>116</v>
      </c>
      <c r="B355" s="8" t="s">
        <v>359</v>
      </c>
      <c r="C355" s="8" t="s">
        <v>264</v>
      </c>
      <c r="D355" s="5">
        <v>973</v>
      </c>
      <c r="E355" s="5">
        <v>973</v>
      </c>
      <c r="F355" s="5">
        <v>973</v>
      </c>
    </row>
    <row r="356" spans="1:6" ht="45" x14ac:dyDescent="0.25">
      <c r="A356" s="6" t="s">
        <v>151</v>
      </c>
      <c r="B356" s="8" t="s">
        <v>359</v>
      </c>
      <c r="C356" s="8" t="s">
        <v>260</v>
      </c>
      <c r="D356" s="5">
        <v>1</v>
      </c>
      <c r="E356" s="5">
        <v>0.8</v>
      </c>
      <c r="F356" s="5">
        <v>0.1</v>
      </c>
    </row>
    <row r="357" spans="1:6" x14ac:dyDescent="0.25">
      <c r="A357" s="8"/>
      <c r="B357" s="8" t="s">
        <v>360</v>
      </c>
      <c r="C357" s="8"/>
      <c r="D357" s="5">
        <v>1219.7</v>
      </c>
      <c r="E357" s="5">
        <v>1219.7</v>
      </c>
      <c r="F357" s="5">
        <v>1219.7</v>
      </c>
    </row>
    <row r="358" spans="1:6" ht="60" x14ac:dyDescent="0.25">
      <c r="A358" s="6" t="s">
        <v>214</v>
      </c>
      <c r="B358" s="8" t="s">
        <v>360</v>
      </c>
      <c r="C358" s="8" t="s">
        <v>264</v>
      </c>
      <c r="D358" s="5">
        <v>1219.7</v>
      </c>
      <c r="E358" s="5">
        <v>1219.7</v>
      </c>
      <c r="F358" s="5">
        <v>1219.7</v>
      </c>
    </row>
    <row r="359" spans="1:6" x14ac:dyDescent="0.25">
      <c r="A359" s="8"/>
      <c r="B359" s="8" t="s">
        <v>361</v>
      </c>
      <c r="C359" s="8"/>
      <c r="D359" s="5">
        <v>39.4</v>
      </c>
      <c r="E359" s="5">
        <v>31.52</v>
      </c>
      <c r="F359" s="5">
        <v>0.1</v>
      </c>
    </row>
    <row r="360" spans="1:6" ht="60" x14ac:dyDescent="0.25">
      <c r="A360" s="6" t="s">
        <v>215</v>
      </c>
      <c r="B360" s="8" t="s">
        <v>361</v>
      </c>
      <c r="C360" s="8" t="s">
        <v>264</v>
      </c>
      <c r="D360" s="5">
        <v>39.4</v>
      </c>
      <c r="E360" s="5">
        <v>31.52</v>
      </c>
      <c r="F360" s="5">
        <v>0.1</v>
      </c>
    </row>
    <row r="361" spans="1:6" x14ac:dyDescent="0.25">
      <c r="A361" s="8"/>
      <c r="B361" s="8" t="s">
        <v>362</v>
      </c>
      <c r="C361" s="8"/>
      <c r="D361" s="5">
        <v>675.80000000000007</v>
      </c>
      <c r="E361" s="5">
        <v>675.08</v>
      </c>
      <c r="F361" s="5">
        <v>671.90000000000009</v>
      </c>
    </row>
    <row r="362" spans="1:6" ht="60" x14ac:dyDescent="0.25">
      <c r="A362" s="6" t="s">
        <v>216</v>
      </c>
      <c r="B362" s="8" t="s">
        <v>362</v>
      </c>
      <c r="C362" s="8" t="s">
        <v>229</v>
      </c>
      <c r="D362" s="5">
        <v>4</v>
      </c>
      <c r="E362" s="5">
        <v>3.3</v>
      </c>
      <c r="F362" s="5">
        <v>0.1</v>
      </c>
    </row>
    <row r="363" spans="1:6" ht="60" x14ac:dyDescent="0.25">
      <c r="A363" s="6" t="s">
        <v>217</v>
      </c>
      <c r="B363" s="8" t="s">
        <v>362</v>
      </c>
      <c r="C363" s="8" t="s">
        <v>264</v>
      </c>
      <c r="D363" s="5">
        <v>671.7</v>
      </c>
      <c r="E363" s="5">
        <v>671.7</v>
      </c>
      <c r="F363" s="5">
        <v>671.7</v>
      </c>
    </row>
    <row r="364" spans="1:6" ht="45" x14ac:dyDescent="0.25">
      <c r="A364" s="6" t="s">
        <v>218</v>
      </c>
      <c r="B364" s="8" t="s">
        <v>362</v>
      </c>
      <c r="C364" s="8" t="s">
        <v>260</v>
      </c>
      <c r="D364" s="5">
        <v>0.1</v>
      </c>
      <c r="E364" s="5">
        <v>8.0000000000000016E-2</v>
      </c>
      <c r="F364" s="5">
        <v>0.1</v>
      </c>
    </row>
    <row r="365" spans="1:6" x14ac:dyDescent="0.25">
      <c r="A365" s="8"/>
      <c r="B365" s="8" t="s">
        <v>363</v>
      </c>
      <c r="C365" s="8"/>
      <c r="D365" s="5">
        <v>0</v>
      </c>
      <c r="E365" s="5">
        <v>0</v>
      </c>
      <c r="F365" s="5">
        <v>0</v>
      </c>
    </row>
    <row r="366" spans="1:6" x14ac:dyDescent="0.25">
      <c r="A366" s="6" t="s">
        <v>219</v>
      </c>
      <c r="B366" s="8" t="s">
        <v>363</v>
      </c>
      <c r="C366" s="8" t="s">
        <v>364</v>
      </c>
      <c r="D366" s="5">
        <v>0</v>
      </c>
      <c r="E366" s="5">
        <v>0</v>
      </c>
      <c r="F366" s="5">
        <v>0</v>
      </c>
    </row>
    <row r="367" spans="1:6" x14ac:dyDescent="0.25">
      <c r="A367" s="8"/>
      <c r="B367" s="8" t="s">
        <v>365</v>
      </c>
      <c r="C367" s="8"/>
      <c r="D367" s="5">
        <v>1000</v>
      </c>
      <c r="E367" s="5">
        <v>800</v>
      </c>
      <c r="F367" s="5">
        <v>0</v>
      </c>
    </row>
    <row r="368" spans="1:6" x14ac:dyDescent="0.25">
      <c r="A368" s="6" t="s">
        <v>220</v>
      </c>
      <c r="B368" s="8" t="s">
        <v>365</v>
      </c>
      <c r="C368" s="8" t="s">
        <v>366</v>
      </c>
      <c r="D368" s="5">
        <v>1000</v>
      </c>
      <c r="E368" s="5">
        <v>800</v>
      </c>
      <c r="F368" s="5">
        <v>0</v>
      </c>
    </row>
    <row r="369" spans="1:6" x14ac:dyDescent="0.25">
      <c r="A369" s="8"/>
      <c r="B369" s="8" t="s">
        <v>367</v>
      </c>
      <c r="C369" s="8"/>
      <c r="D369" s="5">
        <v>0.1</v>
      </c>
      <c r="E369" s="5">
        <v>0.1</v>
      </c>
      <c r="F369" s="5">
        <v>0.1</v>
      </c>
    </row>
    <row r="370" spans="1:6" x14ac:dyDescent="0.25">
      <c r="A370" s="6" t="s">
        <v>221</v>
      </c>
      <c r="B370" s="8" t="s">
        <v>367</v>
      </c>
      <c r="C370" s="8" t="s">
        <v>368</v>
      </c>
      <c r="D370" s="5">
        <v>0.1</v>
      </c>
      <c r="E370" s="5">
        <v>0.1</v>
      </c>
      <c r="F370" s="5">
        <v>0.1</v>
      </c>
    </row>
    <row r="371" spans="1:6" x14ac:dyDescent="0.25">
      <c r="A371" s="8"/>
      <c r="B371" s="8" t="s">
        <v>369</v>
      </c>
      <c r="C371" s="8"/>
      <c r="D371" s="5">
        <v>33.5</v>
      </c>
      <c r="E371" s="5">
        <v>26.800000000000004</v>
      </c>
      <c r="F371" s="5">
        <v>0.2</v>
      </c>
    </row>
    <row r="372" spans="1:6" ht="45" x14ac:dyDescent="0.25">
      <c r="A372" s="6" t="s">
        <v>193</v>
      </c>
      <c r="B372" s="8" t="s">
        <v>369</v>
      </c>
      <c r="C372" s="8" t="s">
        <v>229</v>
      </c>
      <c r="D372" s="5">
        <v>20.5</v>
      </c>
      <c r="E372" s="5">
        <v>16.400000000000002</v>
      </c>
      <c r="F372" s="5">
        <v>0.1</v>
      </c>
    </row>
    <row r="373" spans="1:6" ht="30" x14ac:dyDescent="0.25">
      <c r="A373" s="6" t="s">
        <v>194</v>
      </c>
      <c r="B373" s="8" t="s">
        <v>369</v>
      </c>
      <c r="C373" s="8" t="s">
        <v>307</v>
      </c>
      <c r="D373" s="5">
        <v>13</v>
      </c>
      <c r="E373" s="5">
        <v>10.4</v>
      </c>
      <c r="F373" s="5">
        <v>0.1</v>
      </c>
    </row>
    <row r="374" spans="1:6" x14ac:dyDescent="0.25">
      <c r="A374" s="8"/>
      <c r="B374" s="8" t="s">
        <v>370</v>
      </c>
      <c r="C374" s="8"/>
      <c r="D374" s="5">
        <v>1340</v>
      </c>
      <c r="E374" s="5">
        <v>1351</v>
      </c>
      <c r="F374" s="5">
        <v>1351</v>
      </c>
    </row>
    <row r="375" spans="1:6" ht="60" x14ac:dyDescent="0.25">
      <c r="A375" s="6" t="s">
        <v>222</v>
      </c>
      <c r="B375" s="8" t="s">
        <v>370</v>
      </c>
      <c r="C375" s="8" t="s">
        <v>264</v>
      </c>
      <c r="D375" s="5">
        <v>1340</v>
      </c>
      <c r="E375" s="5">
        <v>1351</v>
      </c>
      <c r="F375" s="5">
        <v>1351</v>
      </c>
    </row>
    <row r="376" spans="1:6" x14ac:dyDescent="0.25">
      <c r="A376" s="8"/>
      <c r="B376" s="8" t="s">
        <v>371</v>
      </c>
      <c r="C376" s="8"/>
      <c r="D376" s="5">
        <v>4</v>
      </c>
      <c r="E376" s="5">
        <v>4</v>
      </c>
      <c r="F376" s="5">
        <v>36</v>
      </c>
    </row>
    <row r="377" spans="1:6" ht="60" x14ac:dyDescent="0.25">
      <c r="A377" s="6" t="s">
        <v>223</v>
      </c>
      <c r="B377" s="8" t="s">
        <v>371</v>
      </c>
      <c r="C377" s="8" t="s">
        <v>229</v>
      </c>
      <c r="D377" s="5">
        <v>4</v>
      </c>
      <c r="E377" s="5">
        <v>4</v>
      </c>
      <c r="F377" s="5">
        <v>36</v>
      </c>
    </row>
    <row r="378" spans="1:6" x14ac:dyDescent="0.25">
      <c r="A378" s="8"/>
      <c r="B378" s="8" t="s">
        <v>372</v>
      </c>
      <c r="C378" s="8"/>
      <c r="D378" s="5">
        <v>13</v>
      </c>
      <c r="E378" s="5">
        <v>13</v>
      </c>
      <c r="F378" s="5">
        <v>13</v>
      </c>
    </row>
    <row r="379" spans="1:6" ht="90" x14ac:dyDescent="0.25">
      <c r="A379" s="6" t="s">
        <v>224</v>
      </c>
      <c r="B379" s="8" t="s">
        <v>372</v>
      </c>
      <c r="C379" s="8" t="s">
        <v>229</v>
      </c>
      <c r="D379" s="5">
        <v>13</v>
      </c>
      <c r="E379" s="5">
        <v>13</v>
      </c>
      <c r="F379" s="5">
        <v>13</v>
      </c>
    </row>
    <row r="380" spans="1:6" x14ac:dyDescent="0.25">
      <c r="A380" s="8"/>
      <c r="B380" s="8" t="s">
        <v>373</v>
      </c>
      <c r="C380" s="8"/>
      <c r="D380" s="5">
        <v>115</v>
      </c>
      <c r="E380" s="5">
        <v>115</v>
      </c>
      <c r="F380" s="5">
        <v>115</v>
      </c>
    </row>
    <row r="381" spans="1:6" ht="60" x14ac:dyDescent="0.25">
      <c r="A381" s="6" t="s">
        <v>225</v>
      </c>
      <c r="B381" s="8" t="s">
        <v>373</v>
      </c>
      <c r="C381" s="8" t="s">
        <v>229</v>
      </c>
      <c r="D381" s="5">
        <v>115</v>
      </c>
      <c r="E381" s="5">
        <v>115</v>
      </c>
      <c r="F381" s="5">
        <v>115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V413"/>
  <sheetViews>
    <sheetView tabSelected="1" zoomScale="80" zoomScaleNormal="80" workbookViewId="0">
      <selection activeCell="A37" sqref="A1:A1048576"/>
    </sheetView>
  </sheetViews>
  <sheetFormatPr defaultRowHeight="15.75" x14ac:dyDescent="0.25"/>
  <cols>
    <col min="1" max="1" width="62" style="20" customWidth="1"/>
    <col min="2" max="2" width="13.140625" style="19" customWidth="1"/>
    <col min="3" max="3" width="6" style="20" customWidth="1"/>
    <col min="4" max="5" width="10.42578125" style="16" customWidth="1"/>
    <col min="6" max="6" width="11.85546875" style="16" customWidth="1"/>
    <col min="7" max="16384" width="9.140625" style="16"/>
  </cols>
  <sheetData>
    <row r="1" spans="1:6" x14ac:dyDescent="0.25">
      <c r="A1" s="17"/>
      <c r="B1" s="75" t="s">
        <v>490</v>
      </c>
      <c r="C1" s="75"/>
      <c r="D1" s="75"/>
      <c r="E1" s="75"/>
    </row>
    <row r="2" spans="1:6" x14ac:dyDescent="0.25">
      <c r="A2" s="18"/>
      <c r="B2" s="76" t="s">
        <v>491</v>
      </c>
      <c r="C2" s="76"/>
      <c r="D2" s="76"/>
      <c r="E2" s="76"/>
    </row>
    <row r="3" spans="1:6" x14ac:dyDescent="0.25">
      <c r="A3" s="18"/>
      <c r="B3" s="77" t="s">
        <v>497</v>
      </c>
      <c r="C3" s="77"/>
      <c r="D3" s="77"/>
      <c r="E3" s="77"/>
    </row>
    <row r="4" spans="1:6" x14ac:dyDescent="0.25">
      <c r="A4" s="17"/>
      <c r="B4" s="75" t="s">
        <v>496</v>
      </c>
      <c r="C4" s="75"/>
      <c r="D4" s="75"/>
      <c r="E4" s="75"/>
    </row>
    <row r="5" spans="1:6" x14ac:dyDescent="0.25">
      <c r="A5" s="18"/>
    </row>
    <row r="6" spans="1:6" x14ac:dyDescent="0.25">
      <c r="A6" s="74" t="s">
        <v>492</v>
      </c>
      <c r="B6" s="74"/>
      <c r="C6" s="74"/>
      <c r="D6" s="74"/>
      <c r="E6" s="74"/>
      <c r="F6" s="74"/>
    </row>
    <row r="7" spans="1:6" x14ac:dyDescent="0.25">
      <c r="A7" s="74" t="s">
        <v>493</v>
      </c>
      <c r="B7" s="74"/>
      <c r="C7" s="74"/>
      <c r="D7" s="74"/>
      <c r="E7" s="74"/>
      <c r="F7" s="74"/>
    </row>
    <row r="8" spans="1:6" x14ac:dyDescent="0.25">
      <c r="A8" s="74" t="s">
        <v>498</v>
      </c>
      <c r="B8" s="74"/>
      <c r="C8" s="74"/>
      <c r="D8" s="74"/>
      <c r="E8" s="74"/>
      <c r="F8" s="74"/>
    </row>
    <row r="9" spans="1:6" x14ac:dyDescent="0.25">
      <c r="A9" s="74" t="s">
        <v>496</v>
      </c>
      <c r="B9" s="74"/>
      <c r="C9" s="74"/>
      <c r="D9" s="74"/>
      <c r="E9" s="74"/>
      <c r="F9" s="74"/>
    </row>
    <row r="10" spans="1:6" x14ac:dyDescent="0.25">
      <c r="A10" s="18"/>
    </row>
    <row r="11" spans="1:6" x14ac:dyDescent="0.25">
      <c r="A11" s="18"/>
      <c r="F11" s="16" t="s">
        <v>0</v>
      </c>
    </row>
    <row r="12" spans="1:6" x14ac:dyDescent="0.25">
      <c r="A12" s="21" t="s">
        <v>2</v>
      </c>
      <c r="B12" s="22" t="s">
        <v>1</v>
      </c>
      <c r="C12" s="23" t="s">
        <v>3</v>
      </c>
      <c r="D12" s="24" t="s">
        <v>374</v>
      </c>
      <c r="E12" s="24" t="s">
        <v>375</v>
      </c>
      <c r="F12" s="24" t="s">
        <v>499</v>
      </c>
    </row>
    <row r="13" spans="1:6" s="28" customFormat="1" ht="47.25" x14ac:dyDescent="0.25">
      <c r="A13" s="25" t="s">
        <v>376</v>
      </c>
      <c r="B13" s="25" t="s">
        <v>436</v>
      </c>
      <c r="C13" s="26"/>
      <c r="D13" s="27">
        <f>D14+D23+D42+D45+D59+D64+D67+D70+D73</f>
        <v>72032.050000000017</v>
      </c>
      <c r="E13" s="27">
        <f>E14+E23+E42+E45+E59+E64+E67+E70+E73</f>
        <v>71861.650000000023</v>
      </c>
      <c r="F13" s="27">
        <f>F14+F23+F42+F45+F59+F64+F67+F70+F73</f>
        <v>71829.750000000029</v>
      </c>
    </row>
    <row r="14" spans="1:6" s="28" customFormat="1" x14ac:dyDescent="0.25">
      <c r="A14" s="25" t="s">
        <v>377</v>
      </c>
      <c r="B14" s="25" t="s">
        <v>437</v>
      </c>
      <c r="C14" s="26"/>
      <c r="D14" s="27">
        <f>SUM(D15,D18,D21)</f>
        <v>1290</v>
      </c>
      <c r="E14" s="27">
        <f>SUM(E15,E18,E21)</f>
        <v>1132</v>
      </c>
      <c r="F14" s="27">
        <f>SUM(F15,F18,F21)</f>
        <v>1132</v>
      </c>
    </row>
    <row r="15" spans="1:6" ht="31.5" x14ac:dyDescent="0.25">
      <c r="A15" s="29" t="s">
        <v>500</v>
      </c>
      <c r="B15" s="30" t="s">
        <v>226</v>
      </c>
      <c r="C15" s="31"/>
      <c r="D15" s="32">
        <f>SUM(D16:D17)</f>
        <v>70</v>
      </c>
      <c r="E15" s="32">
        <f t="shared" ref="E15:F15" si="0">SUM(E16:E17)</f>
        <v>56</v>
      </c>
      <c r="F15" s="32">
        <f t="shared" si="0"/>
        <v>56</v>
      </c>
    </row>
    <row r="16" spans="1:6" ht="47.25" x14ac:dyDescent="0.25">
      <c r="A16" s="29" t="s">
        <v>501</v>
      </c>
      <c r="B16" s="30" t="s">
        <v>226</v>
      </c>
      <c r="C16" s="31">
        <v>240</v>
      </c>
      <c r="D16" s="32">
        <v>10</v>
      </c>
      <c r="E16" s="32">
        <v>8</v>
      </c>
      <c r="F16" s="32">
        <v>8</v>
      </c>
    </row>
    <row r="17" spans="1:6" ht="47.25" x14ac:dyDescent="0.25">
      <c r="A17" s="29" t="s">
        <v>7</v>
      </c>
      <c r="B17" s="30" t="s">
        <v>226</v>
      </c>
      <c r="C17" s="31" t="s">
        <v>227</v>
      </c>
      <c r="D17" s="32">
        <v>60</v>
      </c>
      <c r="E17" s="32">
        <v>48</v>
      </c>
      <c r="F17" s="32">
        <v>48</v>
      </c>
    </row>
    <row r="18" spans="1:6" ht="31.5" x14ac:dyDescent="0.25">
      <c r="A18" s="29" t="s">
        <v>502</v>
      </c>
      <c r="B18" s="30" t="s">
        <v>228</v>
      </c>
      <c r="C18" s="31"/>
      <c r="D18" s="32">
        <f>SUM(D19:D20)</f>
        <v>500</v>
      </c>
      <c r="E18" s="32">
        <f t="shared" ref="E18:F18" si="1">SUM(E19:E20)</f>
        <v>500</v>
      </c>
      <c r="F18" s="32">
        <f t="shared" si="1"/>
        <v>500</v>
      </c>
    </row>
    <row r="19" spans="1:6" ht="63" x14ac:dyDescent="0.25">
      <c r="A19" s="29" t="s">
        <v>504</v>
      </c>
      <c r="B19" s="30" t="s">
        <v>503</v>
      </c>
      <c r="C19" s="31">
        <v>240</v>
      </c>
      <c r="D19" s="32">
        <v>200</v>
      </c>
      <c r="E19" s="32">
        <v>200</v>
      </c>
      <c r="F19" s="32">
        <v>200</v>
      </c>
    </row>
    <row r="20" spans="1:6" ht="63" x14ac:dyDescent="0.25">
      <c r="A20" s="29" t="s">
        <v>9</v>
      </c>
      <c r="B20" s="30" t="s">
        <v>228</v>
      </c>
      <c r="C20" s="31" t="s">
        <v>227</v>
      </c>
      <c r="D20" s="32">
        <v>300</v>
      </c>
      <c r="E20" s="32">
        <v>300</v>
      </c>
      <c r="F20" s="32">
        <v>300</v>
      </c>
    </row>
    <row r="21" spans="1:6" x14ac:dyDescent="0.25">
      <c r="A21" s="29" t="s">
        <v>505</v>
      </c>
      <c r="B21" s="30" t="s">
        <v>230</v>
      </c>
      <c r="C21" s="31"/>
      <c r="D21" s="32">
        <f>SUM(D22)</f>
        <v>720</v>
      </c>
      <c r="E21" s="32">
        <f t="shared" ref="E21:F21" si="2">SUM(E22)</f>
        <v>576</v>
      </c>
      <c r="F21" s="32">
        <f t="shared" si="2"/>
        <v>576</v>
      </c>
    </row>
    <row r="22" spans="1:6" ht="47.25" x14ac:dyDescent="0.25">
      <c r="A22" s="29" t="s">
        <v>10</v>
      </c>
      <c r="B22" s="30" t="s">
        <v>230</v>
      </c>
      <c r="C22" s="31" t="s">
        <v>229</v>
      </c>
      <c r="D22" s="32">
        <v>720</v>
      </c>
      <c r="E22" s="32">
        <v>576</v>
      </c>
      <c r="F22" s="32">
        <v>576</v>
      </c>
    </row>
    <row r="23" spans="1:6" s="28" customFormat="1" ht="31.5" x14ac:dyDescent="0.25">
      <c r="A23" s="25" t="s">
        <v>378</v>
      </c>
      <c r="B23" s="25" t="s">
        <v>468</v>
      </c>
      <c r="C23" s="33"/>
      <c r="D23" s="27">
        <f>SUM(D24,D26,D28,D30,D32,D34,D36,D40)</f>
        <v>7215.6</v>
      </c>
      <c r="E23" s="27">
        <f t="shared" ref="E23:F23" si="3">SUM(E24,E26,E28,E30,E32,E34,E36,E40)</f>
        <v>7215.6</v>
      </c>
      <c r="F23" s="27">
        <f t="shared" si="3"/>
        <v>7215.6</v>
      </c>
    </row>
    <row r="24" spans="1:6" ht="78.75" x14ac:dyDescent="0.25">
      <c r="A24" s="29" t="s">
        <v>11</v>
      </c>
      <c r="B24" s="30" t="s">
        <v>231</v>
      </c>
      <c r="C24" s="31"/>
      <c r="D24" s="32">
        <f>SUM(D25)</f>
        <v>4514.3</v>
      </c>
      <c r="E24" s="32">
        <f t="shared" ref="E24:F24" si="4">SUM(E25)</f>
        <v>4514.3</v>
      </c>
      <c r="F24" s="32">
        <f t="shared" si="4"/>
        <v>4514.3</v>
      </c>
    </row>
    <row r="25" spans="1:6" ht="63" x14ac:dyDescent="0.25">
      <c r="A25" s="29" t="s">
        <v>12</v>
      </c>
      <c r="B25" s="30" t="s">
        <v>231</v>
      </c>
      <c r="C25" s="31" t="s">
        <v>232</v>
      </c>
      <c r="D25" s="32">
        <v>4514.3</v>
      </c>
      <c r="E25" s="32">
        <v>4514.3</v>
      </c>
      <c r="F25" s="32">
        <v>4514.3</v>
      </c>
    </row>
    <row r="26" spans="1:6" ht="110.25" x14ac:dyDescent="0.25">
      <c r="A26" s="29" t="s">
        <v>22</v>
      </c>
      <c r="B26" s="30" t="s">
        <v>239</v>
      </c>
      <c r="C26" s="31"/>
      <c r="D26" s="32">
        <f>SUM(D27)</f>
        <v>440</v>
      </c>
      <c r="E26" s="32">
        <f t="shared" ref="E26:F26" si="5">SUM(E27)</f>
        <v>440</v>
      </c>
      <c r="F26" s="32">
        <f t="shared" si="5"/>
        <v>440</v>
      </c>
    </row>
    <row r="27" spans="1:6" ht="110.25" x14ac:dyDescent="0.25">
      <c r="A27" s="29" t="s">
        <v>22</v>
      </c>
      <c r="B27" s="30" t="s">
        <v>239</v>
      </c>
      <c r="C27" s="31" t="s">
        <v>227</v>
      </c>
      <c r="D27" s="32">
        <v>440</v>
      </c>
      <c r="E27" s="32">
        <v>440</v>
      </c>
      <c r="F27" s="32">
        <v>440</v>
      </c>
    </row>
    <row r="28" spans="1:6" ht="110.25" x14ac:dyDescent="0.25">
      <c r="A28" s="29" t="s">
        <v>507</v>
      </c>
      <c r="B28" s="30" t="s">
        <v>241</v>
      </c>
      <c r="C28" s="31"/>
      <c r="D28" s="32">
        <f>SUM(D29)</f>
        <v>12</v>
      </c>
      <c r="E28" s="32">
        <f t="shared" ref="E28:F28" si="6">SUM(E29)</f>
        <v>12</v>
      </c>
      <c r="F28" s="32">
        <f t="shared" si="6"/>
        <v>12</v>
      </c>
    </row>
    <row r="29" spans="1:6" ht="141.75" x14ac:dyDescent="0.25">
      <c r="A29" s="29" t="s">
        <v>27</v>
      </c>
      <c r="B29" s="30" t="s">
        <v>241</v>
      </c>
      <c r="C29" s="31" t="s">
        <v>227</v>
      </c>
      <c r="D29" s="32">
        <v>12</v>
      </c>
      <c r="E29" s="32">
        <v>12</v>
      </c>
      <c r="F29" s="32">
        <v>12</v>
      </c>
    </row>
    <row r="30" spans="1:6" ht="78.75" x14ac:dyDescent="0.25">
      <c r="A30" s="29" t="s">
        <v>506</v>
      </c>
      <c r="B30" s="30" t="s">
        <v>242</v>
      </c>
      <c r="C30" s="31"/>
      <c r="D30" s="32">
        <f>SUM(D31)</f>
        <v>12</v>
      </c>
      <c r="E30" s="32">
        <f t="shared" ref="E30:F30" si="7">SUM(E31)</f>
        <v>12</v>
      </c>
      <c r="F30" s="32">
        <f t="shared" si="7"/>
        <v>12</v>
      </c>
    </row>
    <row r="31" spans="1:6" ht="94.5" x14ac:dyDescent="0.25">
      <c r="A31" s="29" t="s">
        <v>30</v>
      </c>
      <c r="B31" s="30" t="s">
        <v>242</v>
      </c>
      <c r="C31" s="31" t="s">
        <v>227</v>
      </c>
      <c r="D31" s="32">
        <v>12</v>
      </c>
      <c r="E31" s="32">
        <v>12</v>
      </c>
      <c r="F31" s="32">
        <v>12</v>
      </c>
    </row>
    <row r="32" spans="1:6" ht="78.75" x14ac:dyDescent="0.25">
      <c r="A32" s="29" t="s">
        <v>508</v>
      </c>
      <c r="B32" s="30" t="s">
        <v>243</v>
      </c>
      <c r="C32" s="31"/>
      <c r="D32" s="32">
        <f>D33</f>
        <v>8</v>
      </c>
      <c r="E32" s="32">
        <f t="shared" ref="E32:F32" si="8">E33</f>
        <v>8</v>
      </c>
      <c r="F32" s="32">
        <f t="shared" si="8"/>
        <v>8</v>
      </c>
    </row>
    <row r="33" spans="1:6" ht="94.5" x14ac:dyDescent="0.25">
      <c r="A33" s="29" t="s">
        <v>32</v>
      </c>
      <c r="B33" s="30" t="s">
        <v>243</v>
      </c>
      <c r="C33" s="31" t="s">
        <v>227</v>
      </c>
      <c r="D33" s="32">
        <v>8</v>
      </c>
      <c r="E33" s="32">
        <v>8</v>
      </c>
      <c r="F33" s="32">
        <v>8</v>
      </c>
    </row>
    <row r="34" spans="1:6" ht="63" x14ac:dyDescent="0.25">
      <c r="A34" s="29" t="s">
        <v>509</v>
      </c>
      <c r="B34" s="30" t="s">
        <v>244</v>
      </c>
      <c r="C34" s="31"/>
      <c r="D34" s="32">
        <f>SUM(D35)</f>
        <v>8</v>
      </c>
      <c r="E34" s="32">
        <f t="shared" ref="E34:F34" si="9">SUM(E35)</f>
        <v>8</v>
      </c>
      <c r="F34" s="32">
        <f t="shared" si="9"/>
        <v>8</v>
      </c>
    </row>
    <row r="35" spans="1:6" ht="94.5" x14ac:dyDescent="0.25">
      <c r="A35" s="29" t="s">
        <v>34</v>
      </c>
      <c r="B35" s="30" t="s">
        <v>244</v>
      </c>
      <c r="C35" s="31" t="s">
        <v>227</v>
      </c>
      <c r="D35" s="32">
        <v>8</v>
      </c>
      <c r="E35" s="32">
        <v>8</v>
      </c>
      <c r="F35" s="32">
        <v>8</v>
      </c>
    </row>
    <row r="36" spans="1:6" ht="126" x14ac:dyDescent="0.25">
      <c r="A36" s="29" t="s">
        <v>52</v>
      </c>
      <c r="B36" s="30" t="s">
        <v>254</v>
      </c>
      <c r="C36" s="31"/>
      <c r="D36" s="32">
        <f>SUM(D37:D39)</f>
        <v>307.2</v>
      </c>
      <c r="E36" s="32">
        <f t="shared" ref="E36:F36" si="10">SUM(E37:E39)</f>
        <v>307.2</v>
      </c>
      <c r="F36" s="32">
        <f t="shared" si="10"/>
        <v>307.2</v>
      </c>
    </row>
    <row r="37" spans="1:6" ht="126" x14ac:dyDescent="0.25">
      <c r="A37" s="29" t="s">
        <v>52</v>
      </c>
      <c r="B37" s="30" t="s">
        <v>254</v>
      </c>
      <c r="C37" s="31" t="s">
        <v>229</v>
      </c>
      <c r="D37" s="32">
        <v>5</v>
      </c>
      <c r="E37" s="32">
        <v>5</v>
      </c>
      <c r="F37" s="32">
        <v>5</v>
      </c>
    </row>
    <row r="38" spans="1:6" ht="110.25" x14ac:dyDescent="0.25">
      <c r="A38" s="29" t="s">
        <v>53</v>
      </c>
      <c r="B38" s="30" t="s">
        <v>254</v>
      </c>
      <c r="C38" s="31" t="s">
        <v>232</v>
      </c>
      <c r="D38" s="32">
        <v>282.2</v>
      </c>
      <c r="E38" s="32">
        <v>282.2</v>
      </c>
      <c r="F38" s="32">
        <v>282.2</v>
      </c>
    </row>
    <row r="39" spans="1:6" ht="141.75" x14ac:dyDescent="0.25">
      <c r="A39" s="29" t="s">
        <v>54</v>
      </c>
      <c r="B39" s="30" t="s">
        <v>254</v>
      </c>
      <c r="C39" s="31" t="s">
        <v>255</v>
      </c>
      <c r="D39" s="32">
        <v>20</v>
      </c>
      <c r="E39" s="32">
        <v>20</v>
      </c>
      <c r="F39" s="32">
        <v>20</v>
      </c>
    </row>
    <row r="40" spans="1:6" ht="94.5" x14ac:dyDescent="0.25">
      <c r="A40" s="29" t="s">
        <v>61</v>
      </c>
      <c r="B40" s="30" t="s">
        <v>60</v>
      </c>
      <c r="C40" s="31"/>
      <c r="D40" s="32">
        <f>SUM(D41:D41)</f>
        <v>1914.1</v>
      </c>
      <c r="E40" s="32">
        <f>SUM(E41:E41)</f>
        <v>1914.1</v>
      </c>
      <c r="F40" s="32">
        <f>SUM(F41:F41)</f>
        <v>1914.1</v>
      </c>
    </row>
    <row r="41" spans="1:6" ht="94.5" x14ac:dyDescent="0.25">
      <c r="A41" s="29" t="s">
        <v>63</v>
      </c>
      <c r="B41" s="30" t="s">
        <v>60</v>
      </c>
      <c r="C41" s="31" t="s">
        <v>227</v>
      </c>
      <c r="D41" s="32">
        <v>1914.1</v>
      </c>
      <c r="E41" s="32">
        <v>1914.1</v>
      </c>
      <c r="F41" s="32">
        <v>1914.1</v>
      </c>
    </row>
    <row r="42" spans="1:6" s="28" customFormat="1" ht="63" x14ac:dyDescent="0.25">
      <c r="A42" s="34" t="s">
        <v>379</v>
      </c>
      <c r="B42" s="35" t="s">
        <v>469</v>
      </c>
      <c r="C42" s="33"/>
      <c r="D42" s="27">
        <f>D43</f>
        <v>4</v>
      </c>
      <c r="E42" s="27">
        <f t="shared" ref="E42:F42" si="11">E43</f>
        <v>3.2</v>
      </c>
      <c r="F42" s="27">
        <f t="shared" si="11"/>
        <v>3.2</v>
      </c>
    </row>
    <row r="43" spans="1:6" ht="78.75" x14ac:dyDescent="0.25">
      <c r="A43" s="29" t="s">
        <v>64</v>
      </c>
      <c r="B43" s="30" t="s">
        <v>256</v>
      </c>
      <c r="C43" s="31"/>
      <c r="D43" s="32">
        <f>SUM(D44)</f>
        <v>4</v>
      </c>
      <c r="E43" s="32">
        <f t="shared" ref="E43:F43" si="12">SUM(E44)</f>
        <v>3.2</v>
      </c>
      <c r="F43" s="32">
        <f t="shared" si="12"/>
        <v>3.2</v>
      </c>
    </row>
    <row r="44" spans="1:6" ht="78.75" x14ac:dyDescent="0.25">
      <c r="A44" s="29" t="s">
        <v>64</v>
      </c>
      <c r="B44" s="30" t="s">
        <v>256</v>
      </c>
      <c r="C44" s="31" t="s">
        <v>227</v>
      </c>
      <c r="D44" s="32">
        <v>4</v>
      </c>
      <c r="E44" s="32">
        <v>3.2</v>
      </c>
      <c r="F44" s="32">
        <v>3.2</v>
      </c>
    </row>
    <row r="45" spans="1:6" s="28" customFormat="1" ht="31.5" x14ac:dyDescent="0.25">
      <c r="A45" s="36" t="s">
        <v>380</v>
      </c>
      <c r="B45" s="35" t="s">
        <v>470</v>
      </c>
      <c r="C45" s="33"/>
      <c r="D45" s="27">
        <f>D46+D49+D53+D57</f>
        <v>57023.700000000012</v>
      </c>
      <c r="E45" s="27">
        <f>E46+E49+E53+E57</f>
        <v>57023.700000000012</v>
      </c>
      <c r="F45" s="27">
        <f>F46+F49+F53+F57</f>
        <v>57023.700000000012</v>
      </c>
    </row>
    <row r="46" spans="1:6" ht="47.25" x14ac:dyDescent="0.25">
      <c r="A46" s="29" t="s">
        <v>65</v>
      </c>
      <c r="B46" s="30" t="s">
        <v>257</v>
      </c>
      <c r="C46" s="31"/>
      <c r="D46" s="32">
        <f>SUM(D47:D48)</f>
        <v>4000</v>
      </c>
      <c r="E46" s="32">
        <f t="shared" ref="E46:F46" si="13">SUM(E47:E48)</f>
        <v>4000</v>
      </c>
      <c r="F46" s="32">
        <f t="shared" si="13"/>
        <v>4000</v>
      </c>
    </row>
    <row r="47" spans="1:6" ht="47.25" x14ac:dyDescent="0.25">
      <c r="A47" s="29" t="s">
        <v>65</v>
      </c>
      <c r="B47" s="30" t="s">
        <v>257</v>
      </c>
      <c r="C47" s="31" t="s">
        <v>229</v>
      </c>
      <c r="D47" s="32">
        <v>1200</v>
      </c>
      <c r="E47" s="32">
        <v>1200</v>
      </c>
      <c r="F47" s="32">
        <v>1200</v>
      </c>
    </row>
    <row r="48" spans="1:6" ht="31.5" x14ac:dyDescent="0.25">
      <c r="A48" s="29" t="s">
        <v>66</v>
      </c>
      <c r="B48" s="30" t="s">
        <v>257</v>
      </c>
      <c r="C48" s="31" t="s">
        <v>258</v>
      </c>
      <c r="D48" s="32">
        <v>2800</v>
      </c>
      <c r="E48" s="32">
        <v>2800</v>
      </c>
      <c r="F48" s="32">
        <v>2800</v>
      </c>
    </row>
    <row r="49" spans="1:6" ht="110.25" x14ac:dyDescent="0.25">
      <c r="A49" s="29" t="s">
        <v>511</v>
      </c>
      <c r="B49" s="30" t="s">
        <v>510</v>
      </c>
      <c r="C49" s="31"/>
      <c r="D49" s="32">
        <f>SUM(D50:D52)</f>
        <v>36120.700000000004</v>
      </c>
      <c r="E49" s="32">
        <f>SUM(E50:E52)</f>
        <v>36120.700000000004</v>
      </c>
      <c r="F49" s="32">
        <f>SUM(F50:F52)</f>
        <v>36120.700000000004</v>
      </c>
    </row>
    <row r="50" spans="1:6" ht="78.75" x14ac:dyDescent="0.25">
      <c r="A50" s="29" t="s">
        <v>68</v>
      </c>
      <c r="B50" s="30" t="s">
        <v>510</v>
      </c>
      <c r="C50" s="31" t="s">
        <v>258</v>
      </c>
      <c r="D50" s="32">
        <v>36055.300000000003</v>
      </c>
      <c r="E50" s="32">
        <v>36055.300000000003</v>
      </c>
      <c r="F50" s="32">
        <v>36055.300000000003</v>
      </c>
    </row>
    <row r="51" spans="1:6" ht="94.5" x14ac:dyDescent="0.25">
      <c r="A51" s="29" t="s">
        <v>67</v>
      </c>
      <c r="B51" s="30" t="s">
        <v>510</v>
      </c>
      <c r="C51" s="31" t="s">
        <v>229</v>
      </c>
      <c r="D51" s="32">
        <v>30</v>
      </c>
      <c r="E51" s="32">
        <v>30</v>
      </c>
      <c r="F51" s="32">
        <v>30</v>
      </c>
    </row>
    <row r="52" spans="1:6" ht="78.75" x14ac:dyDescent="0.25">
      <c r="A52" s="29" t="s">
        <v>69</v>
      </c>
      <c r="B52" s="30" t="s">
        <v>510</v>
      </c>
      <c r="C52" s="31" t="s">
        <v>260</v>
      </c>
      <c r="D52" s="32">
        <v>35.4</v>
      </c>
      <c r="E52" s="32">
        <v>35.4</v>
      </c>
      <c r="F52" s="32">
        <v>35.4</v>
      </c>
    </row>
    <row r="53" spans="1:6" ht="110.25" x14ac:dyDescent="0.25">
      <c r="A53" s="29" t="s">
        <v>70</v>
      </c>
      <c r="B53" s="30" t="s">
        <v>261</v>
      </c>
      <c r="C53" s="31"/>
      <c r="D53" s="32">
        <f>SUM(D54:D56)</f>
        <v>16890.2</v>
      </c>
      <c r="E53" s="32">
        <f>SUM(E54:E56)</f>
        <v>16890.2</v>
      </c>
      <c r="F53" s="32">
        <f>SUM(F54:F56)</f>
        <v>16890.2</v>
      </c>
    </row>
    <row r="54" spans="1:6" ht="110.25" x14ac:dyDescent="0.25">
      <c r="A54" s="29" t="s">
        <v>71</v>
      </c>
      <c r="B54" s="30" t="s">
        <v>261</v>
      </c>
      <c r="C54" s="31" t="s">
        <v>258</v>
      </c>
      <c r="D54" s="32">
        <v>14610.66</v>
      </c>
      <c r="E54" s="32">
        <v>14610.66</v>
      </c>
      <c r="F54" s="32">
        <v>14610.66</v>
      </c>
    </row>
    <row r="55" spans="1:6" ht="110.25" x14ac:dyDescent="0.25">
      <c r="A55" s="29" t="s">
        <v>70</v>
      </c>
      <c r="B55" s="30" t="s">
        <v>261</v>
      </c>
      <c r="C55" s="31" t="s">
        <v>229</v>
      </c>
      <c r="D55" s="32">
        <v>2244.54</v>
      </c>
      <c r="E55" s="32">
        <v>2244.54</v>
      </c>
      <c r="F55" s="32">
        <v>2244.54</v>
      </c>
    </row>
    <row r="56" spans="1:6" ht="94.5" x14ac:dyDescent="0.25">
      <c r="A56" s="29" t="s">
        <v>72</v>
      </c>
      <c r="B56" s="30" t="s">
        <v>261</v>
      </c>
      <c r="C56" s="31" t="s">
        <v>260</v>
      </c>
      <c r="D56" s="32">
        <v>35</v>
      </c>
      <c r="E56" s="32">
        <v>35</v>
      </c>
      <c r="F56" s="32">
        <v>35</v>
      </c>
    </row>
    <row r="57" spans="1:6" ht="110.25" x14ac:dyDescent="0.25">
      <c r="A57" s="29" t="s">
        <v>73</v>
      </c>
      <c r="B57" s="30" t="s">
        <v>262</v>
      </c>
      <c r="C57" s="31"/>
      <c r="D57" s="32">
        <f>SUM(D58)</f>
        <v>12.8</v>
      </c>
      <c r="E57" s="32">
        <f t="shared" ref="E57:F57" si="14">SUM(E58)</f>
        <v>12.8</v>
      </c>
      <c r="F57" s="32">
        <f t="shared" si="14"/>
        <v>12.8</v>
      </c>
    </row>
    <row r="58" spans="1:6" ht="110.25" x14ac:dyDescent="0.25">
      <c r="A58" s="29" t="s">
        <v>73</v>
      </c>
      <c r="B58" s="30" t="s">
        <v>262</v>
      </c>
      <c r="C58" s="31" t="s">
        <v>258</v>
      </c>
      <c r="D58" s="32">
        <v>12.8</v>
      </c>
      <c r="E58" s="32">
        <v>12.8</v>
      </c>
      <c r="F58" s="32">
        <v>12.8</v>
      </c>
    </row>
    <row r="59" spans="1:6" s="28" customFormat="1" ht="31.5" x14ac:dyDescent="0.25">
      <c r="A59" s="36" t="s">
        <v>381</v>
      </c>
      <c r="B59" s="37" t="s">
        <v>471</v>
      </c>
      <c r="C59" s="33"/>
      <c r="D59" s="27">
        <f>D60</f>
        <v>6440.75</v>
      </c>
      <c r="E59" s="27">
        <f t="shared" ref="E59:F59" si="15">E60</f>
        <v>6440.75</v>
      </c>
      <c r="F59" s="27">
        <f t="shared" si="15"/>
        <v>6440.75</v>
      </c>
    </row>
    <row r="60" spans="1:6" ht="63" x14ac:dyDescent="0.25">
      <c r="A60" s="29" t="s">
        <v>74</v>
      </c>
      <c r="B60" s="30" t="s">
        <v>263</v>
      </c>
      <c r="C60" s="31"/>
      <c r="D60" s="32">
        <f>SUM(D61:D63)</f>
        <v>6440.75</v>
      </c>
      <c r="E60" s="32">
        <f>SUM(E61:E63)</f>
        <v>6440.75</v>
      </c>
      <c r="F60" s="32">
        <f>SUM(F61:F63)</f>
        <v>6440.75</v>
      </c>
    </row>
    <row r="61" spans="1:6" ht="63" x14ac:dyDescent="0.25">
      <c r="A61" s="29" t="s">
        <v>75</v>
      </c>
      <c r="B61" s="30" t="s">
        <v>263</v>
      </c>
      <c r="C61" s="31" t="s">
        <v>264</v>
      </c>
      <c r="D61" s="32">
        <v>5955.75</v>
      </c>
      <c r="E61" s="32">
        <v>5955.75</v>
      </c>
      <c r="F61" s="32">
        <v>5955.75</v>
      </c>
    </row>
    <row r="62" spans="1:6" ht="63" x14ac:dyDescent="0.25">
      <c r="A62" s="29" t="s">
        <v>74</v>
      </c>
      <c r="B62" s="30" t="s">
        <v>263</v>
      </c>
      <c r="C62" s="31" t="s">
        <v>229</v>
      </c>
      <c r="D62" s="32">
        <v>484.4</v>
      </c>
      <c r="E62" s="32">
        <v>484.4</v>
      </c>
      <c r="F62" s="32">
        <v>484.4</v>
      </c>
    </row>
    <row r="63" spans="1:6" ht="47.25" x14ac:dyDescent="0.25">
      <c r="A63" s="29" t="s">
        <v>76</v>
      </c>
      <c r="B63" s="30" t="s">
        <v>263</v>
      </c>
      <c r="C63" s="31" t="s">
        <v>260</v>
      </c>
      <c r="D63" s="32">
        <v>0.6</v>
      </c>
      <c r="E63" s="32">
        <v>0.6</v>
      </c>
      <c r="F63" s="32">
        <v>0.6</v>
      </c>
    </row>
    <row r="64" spans="1:6" s="28" customFormat="1" x14ac:dyDescent="0.25">
      <c r="A64" s="36" t="s">
        <v>382</v>
      </c>
      <c r="B64" s="37" t="s">
        <v>472</v>
      </c>
      <c r="C64" s="33"/>
      <c r="D64" s="27">
        <f>SUM(D65)</f>
        <v>16</v>
      </c>
      <c r="E64" s="27">
        <f t="shared" ref="E64:F64" si="16">SUM(E65)</f>
        <v>12.8</v>
      </c>
      <c r="F64" s="27">
        <f t="shared" si="16"/>
        <v>12.8</v>
      </c>
    </row>
    <row r="65" spans="1:6" ht="47.25" x14ac:dyDescent="0.25">
      <c r="A65" s="29" t="s">
        <v>77</v>
      </c>
      <c r="B65" s="30" t="s">
        <v>265</v>
      </c>
      <c r="C65" s="31"/>
      <c r="D65" s="32">
        <f>SUM(D66)</f>
        <v>16</v>
      </c>
      <c r="E65" s="32">
        <f t="shared" ref="E65:F65" si="17">SUM(E66)</f>
        <v>12.8</v>
      </c>
      <c r="F65" s="32">
        <f t="shared" si="17"/>
        <v>12.8</v>
      </c>
    </row>
    <row r="66" spans="1:6" ht="47.25" x14ac:dyDescent="0.25">
      <c r="A66" s="29" t="s">
        <v>77</v>
      </c>
      <c r="B66" s="30" t="s">
        <v>265</v>
      </c>
      <c r="C66" s="31" t="s">
        <v>227</v>
      </c>
      <c r="D66" s="32">
        <v>16</v>
      </c>
      <c r="E66" s="32">
        <v>12.8</v>
      </c>
      <c r="F66" s="32">
        <v>12.8</v>
      </c>
    </row>
    <row r="67" spans="1:6" s="28" customFormat="1" ht="47.25" x14ac:dyDescent="0.25">
      <c r="A67" s="36" t="s">
        <v>383</v>
      </c>
      <c r="B67" s="37" t="s">
        <v>473</v>
      </c>
      <c r="C67" s="33"/>
      <c r="D67" s="27">
        <f>D68</f>
        <v>2</v>
      </c>
      <c r="E67" s="27">
        <f t="shared" ref="E67:F68" si="18">E68</f>
        <v>1.6</v>
      </c>
      <c r="F67" s="27">
        <f t="shared" si="18"/>
        <v>1.6</v>
      </c>
    </row>
    <row r="68" spans="1:6" ht="63" x14ac:dyDescent="0.25">
      <c r="A68" s="29" t="s">
        <v>79</v>
      </c>
      <c r="B68" s="30" t="s">
        <v>267</v>
      </c>
      <c r="C68" s="31"/>
      <c r="D68" s="32">
        <f>D69</f>
        <v>2</v>
      </c>
      <c r="E68" s="32">
        <f t="shared" si="18"/>
        <v>1.6</v>
      </c>
      <c r="F68" s="32">
        <f t="shared" si="18"/>
        <v>1.6</v>
      </c>
    </row>
    <row r="69" spans="1:6" ht="63" x14ac:dyDescent="0.25">
      <c r="A69" s="29" t="s">
        <v>79</v>
      </c>
      <c r="B69" s="30" t="s">
        <v>267</v>
      </c>
      <c r="C69" s="31" t="s">
        <v>227</v>
      </c>
      <c r="D69" s="32">
        <v>2</v>
      </c>
      <c r="E69" s="32">
        <v>1.6</v>
      </c>
      <c r="F69" s="32">
        <v>1.6</v>
      </c>
    </row>
    <row r="70" spans="1:6" s="28" customFormat="1" x14ac:dyDescent="0.25">
      <c r="A70" s="36" t="s">
        <v>384</v>
      </c>
      <c r="B70" s="37" t="s">
        <v>474</v>
      </c>
      <c r="C70" s="33"/>
      <c r="D70" s="27">
        <f>D71</f>
        <v>40</v>
      </c>
      <c r="E70" s="27">
        <f t="shared" ref="E70:F71" si="19">E71</f>
        <v>32</v>
      </c>
      <c r="F70" s="27">
        <f t="shared" si="19"/>
        <v>0.1</v>
      </c>
    </row>
    <row r="71" spans="1:6" ht="63" x14ac:dyDescent="0.25">
      <c r="A71" s="29" t="s">
        <v>80</v>
      </c>
      <c r="B71" s="30" t="s">
        <v>268</v>
      </c>
      <c r="C71" s="31"/>
      <c r="D71" s="32">
        <f>D72</f>
        <v>40</v>
      </c>
      <c r="E71" s="32">
        <f t="shared" si="19"/>
        <v>32</v>
      </c>
      <c r="F71" s="32">
        <f t="shared" si="19"/>
        <v>0.1</v>
      </c>
    </row>
    <row r="72" spans="1:6" ht="63" x14ac:dyDescent="0.25">
      <c r="A72" s="29" t="s">
        <v>80</v>
      </c>
      <c r="B72" s="30" t="s">
        <v>268</v>
      </c>
      <c r="C72" s="31" t="s">
        <v>229</v>
      </c>
      <c r="D72" s="32">
        <v>40</v>
      </c>
      <c r="E72" s="32">
        <v>32</v>
      </c>
      <c r="F72" s="32">
        <v>0.1</v>
      </c>
    </row>
    <row r="73" spans="1:6" s="28" customFormat="1" ht="31.5" x14ac:dyDescent="0.25">
      <c r="A73" s="36" t="s">
        <v>385</v>
      </c>
      <c r="B73" s="37" t="s">
        <v>475</v>
      </c>
      <c r="C73" s="33"/>
      <c r="D73" s="27">
        <f>D74</f>
        <v>0</v>
      </c>
      <c r="E73" s="27">
        <f t="shared" ref="E73:F74" si="20">E74</f>
        <v>0</v>
      </c>
      <c r="F73" s="27">
        <f t="shared" si="20"/>
        <v>0</v>
      </c>
    </row>
    <row r="74" spans="1:6" ht="47.25" x14ac:dyDescent="0.25">
      <c r="A74" s="29" t="s">
        <v>81</v>
      </c>
      <c r="B74" s="30" t="s">
        <v>269</v>
      </c>
      <c r="C74" s="31"/>
      <c r="D74" s="32">
        <f>D75</f>
        <v>0</v>
      </c>
      <c r="E74" s="32">
        <f t="shared" si="20"/>
        <v>0</v>
      </c>
      <c r="F74" s="32">
        <f t="shared" si="20"/>
        <v>0</v>
      </c>
    </row>
    <row r="75" spans="1:6" ht="47.25" x14ac:dyDescent="0.25">
      <c r="A75" s="29" t="s">
        <v>81</v>
      </c>
      <c r="B75" s="30" t="s">
        <v>269</v>
      </c>
      <c r="C75" s="31" t="s">
        <v>229</v>
      </c>
      <c r="D75" s="32">
        <v>0</v>
      </c>
      <c r="E75" s="32">
        <v>0</v>
      </c>
      <c r="F75" s="32">
        <v>0</v>
      </c>
    </row>
    <row r="76" spans="1:6" s="28" customFormat="1" ht="47.25" x14ac:dyDescent="0.25">
      <c r="A76" s="36" t="s">
        <v>386</v>
      </c>
      <c r="B76" s="37" t="s">
        <v>482</v>
      </c>
      <c r="C76" s="33"/>
      <c r="D76" s="27">
        <f>D77+D80+D83+D88</f>
        <v>4457.5</v>
      </c>
      <c r="E76" s="27">
        <f t="shared" ref="E76:F76" si="21">E77+E80+E83+E88</f>
        <v>4430.16</v>
      </c>
      <c r="F76" s="27">
        <f t="shared" si="21"/>
        <v>4350.16</v>
      </c>
    </row>
    <row r="77" spans="1:6" s="28" customFormat="1" ht="31.5" x14ac:dyDescent="0.25">
      <c r="A77" s="36" t="s">
        <v>387</v>
      </c>
      <c r="B77" s="37" t="s">
        <v>467</v>
      </c>
      <c r="C77" s="33"/>
      <c r="D77" s="27">
        <f>D78</f>
        <v>178.2</v>
      </c>
      <c r="E77" s="27">
        <f t="shared" ref="E77:F78" si="22">E78</f>
        <v>142.56</v>
      </c>
      <c r="F77" s="27">
        <f t="shared" si="22"/>
        <v>142.56</v>
      </c>
    </row>
    <row r="78" spans="1:6" ht="63" x14ac:dyDescent="0.25">
      <c r="A78" s="29" t="s">
        <v>82</v>
      </c>
      <c r="B78" s="30" t="s">
        <v>270</v>
      </c>
      <c r="C78" s="31"/>
      <c r="D78" s="32">
        <f>D79</f>
        <v>178.2</v>
      </c>
      <c r="E78" s="32">
        <f t="shared" si="22"/>
        <v>142.56</v>
      </c>
      <c r="F78" s="32">
        <f t="shared" si="22"/>
        <v>142.56</v>
      </c>
    </row>
    <row r="79" spans="1:6" ht="63" x14ac:dyDescent="0.25">
      <c r="A79" s="29" t="s">
        <v>82</v>
      </c>
      <c r="B79" s="30" t="s">
        <v>270</v>
      </c>
      <c r="C79" s="31" t="s">
        <v>229</v>
      </c>
      <c r="D79" s="32">
        <v>178.2</v>
      </c>
      <c r="E79" s="32">
        <v>142.56</v>
      </c>
      <c r="F79" s="32">
        <v>142.56</v>
      </c>
    </row>
    <row r="80" spans="1:6" s="28" customFormat="1" ht="31.5" x14ac:dyDescent="0.25">
      <c r="A80" s="36" t="s">
        <v>388</v>
      </c>
      <c r="B80" s="37" t="s">
        <v>465</v>
      </c>
      <c r="C80" s="33"/>
      <c r="D80" s="27">
        <f>D81</f>
        <v>25</v>
      </c>
      <c r="E80" s="27">
        <f t="shared" ref="E80:F80" si="23">E81</f>
        <v>100</v>
      </c>
      <c r="F80" s="27">
        <f t="shared" si="23"/>
        <v>20</v>
      </c>
    </row>
    <row r="81" spans="1:6" ht="31.5" x14ac:dyDescent="0.25">
      <c r="A81" s="29" t="s">
        <v>512</v>
      </c>
      <c r="B81" s="30" t="s">
        <v>272</v>
      </c>
      <c r="C81" s="31"/>
      <c r="D81" s="32">
        <f>D82</f>
        <v>25</v>
      </c>
      <c r="E81" s="32">
        <f t="shared" ref="E81" si="24">E82</f>
        <v>100</v>
      </c>
      <c r="F81" s="32">
        <f t="shared" ref="F81" si="25">F82</f>
        <v>20</v>
      </c>
    </row>
    <row r="82" spans="1:6" ht="63" x14ac:dyDescent="0.25">
      <c r="A82" s="29" t="s">
        <v>84</v>
      </c>
      <c r="B82" s="30" t="s">
        <v>272</v>
      </c>
      <c r="C82" s="31" t="s">
        <v>229</v>
      </c>
      <c r="D82" s="32">
        <v>25</v>
      </c>
      <c r="E82" s="32">
        <v>100</v>
      </c>
      <c r="F82" s="32">
        <v>20</v>
      </c>
    </row>
    <row r="83" spans="1:6" s="28" customFormat="1" ht="31.5" x14ac:dyDescent="0.25">
      <c r="A83" s="36" t="s">
        <v>389</v>
      </c>
      <c r="B83" s="37" t="s">
        <v>466</v>
      </c>
      <c r="C83" s="33"/>
      <c r="D83" s="27">
        <f>D84</f>
        <v>3895.2999999999997</v>
      </c>
      <c r="E83" s="27">
        <f t="shared" ref="E83:F83" si="26">E84</f>
        <v>3854.4</v>
      </c>
      <c r="F83" s="27">
        <f t="shared" si="26"/>
        <v>3854.4</v>
      </c>
    </row>
    <row r="84" spans="1:6" x14ac:dyDescent="0.25">
      <c r="A84" s="29" t="s">
        <v>513</v>
      </c>
      <c r="B84" s="30" t="s">
        <v>273</v>
      </c>
      <c r="C84" s="31"/>
      <c r="D84" s="32">
        <f>SUM(D85:D87)</f>
        <v>3895.2999999999997</v>
      </c>
      <c r="E84" s="32">
        <f t="shared" ref="E84:F84" si="27">SUM(E85:E87)</f>
        <v>3854.4</v>
      </c>
      <c r="F84" s="32">
        <f t="shared" si="27"/>
        <v>3854.4</v>
      </c>
    </row>
    <row r="85" spans="1:6" ht="47.25" x14ac:dyDescent="0.25">
      <c r="A85" s="29" t="s">
        <v>87</v>
      </c>
      <c r="B85" s="30" t="s">
        <v>273</v>
      </c>
      <c r="C85" s="31" t="s">
        <v>264</v>
      </c>
      <c r="D85" s="32">
        <v>3759.1</v>
      </c>
      <c r="E85" s="32">
        <v>3759.1</v>
      </c>
      <c r="F85" s="32">
        <v>3759.1</v>
      </c>
    </row>
    <row r="86" spans="1:6" ht="47.25" x14ac:dyDescent="0.25">
      <c r="A86" s="29" t="s">
        <v>86</v>
      </c>
      <c r="B86" s="30" t="s">
        <v>273</v>
      </c>
      <c r="C86" s="31" t="s">
        <v>229</v>
      </c>
      <c r="D86" s="32">
        <v>135.19999999999999</v>
      </c>
      <c r="E86" s="32">
        <v>94.3</v>
      </c>
      <c r="F86" s="32">
        <v>94.3</v>
      </c>
    </row>
    <row r="87" spans="1:6" ht="31.5" x14ac:dyDescent="0.25">
      <c r="A87" s="29" t="s">
        <v>85</v>
      </c>
      <c r="B87" s="30" t="s">
        <v>273</v>
      </c>
      <c r="C87" s="31" t="s">
        <v>260</v>
      </c>
      <c r="D87" s="32">
        <v>1</v>
      </c>
      <c r="E87" s="32">
        <v>1</v>
      </c>
      <c r="F87" s="32">
        <v>1</v>
      </c>
    </row>
    <row r="88" spans="1:6" ht="31.5" x14ac:dyDescent="0.25">
      <c r="A88" s="36" t="s">
        <v>517</v>
      </c>
      <c r="B88" s="37" t="s">
        <v>514</v>
      </c>
      <c r="C88" s="31"/>
      <c r="D88" s="27">
        <f>SUM(D89)</f>
        <v>359</v>
      </c>
      <c r="E88" s="27">
        <f t="shared" ref="E88:F88" si="28">SUM(E89)</f>
        <v>333.2</v>
      </c>
      <c r="F88" s="27">
        <f t="shared" si="28"/>
        <v>333.2</v>
      </c>
    </row>
    <row r="89" spans="1:6" ht="31.5" x14ac:dyDescent="0.25">
      <c r="A89" s="29" t="s">
        <v>518</v>
      </c>
      <c r="B89" s="30" t="s">
        <v>515</v>
      </c>
      <c r="C89" s="31"/>
      <c r="D89" s="32">
        <f>SUM(D90)</f>
        <v>359</v>
      </c>
      <c r="E89" s="32">
        <f t="shared" ref="E89:F89" si="29">SUM(E90)</f>
        <v>333.2</v>
      </c>
      <c r="F89" s="32">
        <f t="shared" si="29"/>
        <v>333.2</v>
      </c>
    </row>
    <row r="90" spans="1:6" ht="63" x14ac:dyDescent="0.25">
      <c r="A90" s="29" t="s">
        <v>516</v>
      </c>
      <c r="B90" s="30" t="s">
        <v>515</v>
      </c>
      <c r="C90" s="31" t="s">
        <v>229</v>
      </c>
      <c r="D90" s="32">
        <v>359</v>
      </c>
      <c r="E90" s="32">
        <v>333.2</v>
      </c>
      <c r="F90" s="32">
        <v>333.2</v>
      </c>
    </row>
    <row r="91" spans="1:6" s="28" customFormat="1" ht="47.25" x14ac:dyDescent="0.25">
      <c r="A91" s="36" t="s">
        <v>390</v>
      </c>
      <c r="B91" s="37" t="s">
        <v>481</v>
      </c>
      <c r="C91" s="33"/>
      <c r="D91" s="27">
        <f>D92+D94</f>
        <v>45</v>
      </c>
      <c r="E91" s="27">
        <f t="shared" ref="E91:F91" si="30">E92+E94</f>
        <v>9</v>
      </c>
      <c r="F91" s="27">
        <f t="shared" si="30"/>
        <v>9</v>
      </c>
    </row>
    <row r="92" spans="1:6" x14ac:dyDescent="0.25">
      <c r="A92" s="29" t="s">
        <v>520</v>
      </c>
      <c r="B92" s="30" t="s">
        <v>274</v>
      </c>
      <c r="C92" s="31"/>
      <c r="D92" s="32">
        <f>D93</f>
        <v>15</v>
      </c>
      <c r="E92" s="32">
        <f t="shared" ref="E92" si="31">E93</f>
        <v>3</v>
      </c>
      <c r="F92" s="32">
        <f t="shared" ref="F92" si="32">F93</f>
        <v>3</v>
      </c>
    </row>
    <row r="93" spans="1:6" ht="47.25" x14ac:dyDescent="0.25">
      <c r="A93" s="29" t="s">
        <v>88</v>
      </c>
      <c r="B93" s="30" t="s">
        <v>274</v>
      </c>
      <c r="C93" s="31" t="s">
        <v>229</v>
      </c>
      <c r="D93" s="32">
        <v>15</v>
      </c>
      <c r="E93" s="32">
        <v>3</v>
      </c>
      <c r="F93" s="32">
        <v>3</v>
      </c>
    </row>
    <row r="94" spans="1:6" ht="47.25" x14ac:dyDescent="0.25">
      <c r="A94" s="29" t="s">
        <v>519</v>
      </c>
      <c r="B94" s="30" t="s">
        <v>275</v>
      </c>
      <c r="C94" s="31"/>
      <c r="D94" s="32">
        <f>D95</f>
        <v>30</v>
      </c>
      <c r="E94" s="32">
        <f t="shared" ref="E94" si="33">E95</f>
        <v>6</v>
      </c>
      <c r="F94" s="32">
        <f t="shared" ref="F94" si="34">F95</f>
        <v>6</v>
      </c>
    </row>
    <row r="95" spans="1:6" ht="63" x14ac:dyDescent="0.25">
      <c r="A95" s="29" t="s">
        <v>89</v>
      </c>
      <c r="B95" s="30" t="s">
        <v>275</v>
      </c>
      <c r="C95" s="31" t="s">
        <v>229</v>
      </c>
      <c r="D95" s="32">
        <v>30</v>
      </c>
      <c r="E95" s="32">
        <v>6</v>
      </c>
      <c r="F95" s="32">
        <v>6</v>
      </c>
    </row>
    <row r="96" spans="1:6" ht="78.75" x14ac:dyDescent="0.25">
      <c r="A96" s="38" t="s">
        <v>489</v>
      </c>
      <c r="B96" s="37" t="s">
        <v>488</v>
      </c>
      <c r="C96" s="31"/>
      <c r="D96" s="27">
        <f>SUM(D97:D98)</f>
        <v>607.5</v>
      </c>
      <c r="E96" s="27">
        <f t="shared" ref="E96:F96" si="35">SUM(E97:E98)</f>
        <v>425.3</v>
      </c>
      <c r="F96" s="27">
        <f t="shared" si="35"/>
        <v>425.3</v>
      </c>
    </row>
    <row r="97" spans="1:6" ht="47.25" x14ac:dyDescent="0.25">
      <c r="A97" s="29" t="s">
        <v>521</v>
      </c>
      <c r="B97" s="30" t="s">
        <v>523</v>
      </c>
      <c r="C97" s="31">
        <v>240</v>
      </c>
      <c r="D97" s="32">
        <v>112.5</v>
      </c>
      <c r="E97" s="32">
        <v>78.8</v>
      </c>
      <c r="F97" s="32">
        <v>78.8</v>
      </c>
    </row>
    <row r="98" spans="1:6" ht="63" x14ac:dyDescent="0.25">
      <c r="A98" s="29" t="s">
        <v>522</v>
      </c>
      <c r="B98" s="30" t="s">
        <v>524</v>
      </c>
      <c r="C98" s="31" t="s">
        <v>229</v>
      </c>
      <c r="D98" s="32">
        <v>495</v>
      </c>
      <c r="E98" s="32">
        <v>346.5</v>
      </c>
      <c r="F98" s="32">
        <v>346.5</v>
      </c>
    </row>
    <row r="99" spans="1:6" s="28" customFormat="1" ht="63" x14ac:dyDescent="0.25">
      <c r="A99" s="36" t="s">
        <v>391</v>
      </c>
      <c r="B99" s="37" t="s">
        <v>480</v>
      </c>
      <c r="C99" s="33"/>
      <c r="D99" s="27">
        <f>D100+D103+D116+D122+D126+D135+D141</f>
        <v>250014.99999999997</v>
      </c>
      <c r="E99" s="27">
        <f>E100+E103+E116+E122+E126+E135+E141</f>
        <v>218441.1</v>
      </c>
      <c r="F99" s="27">
        <f>F100+F103+F116+F122+F126+F135+F141</f>
        <v>228478.5</v>
      </c>
    </row>
    <row r="100" spans="1:6" s="28" customFormat="1" ht="31.5" x14ac:dyDescent="0.25">
      <c r="A100" s="36" t="s">
        <v>392</v>
      </c>
      <c r="B100" s="37" t="s">
        <v>458</v>
      </c>
      <c r="C100" s="33"/>
      <c r="D100" s="27">
        <f>D101</f>
        <v>77.5</v>
      </c>
      <c r="E100" s="27">
        <f t="shared" ref="E100:F100" si="36">E101</f>
        <v>54.2</v>
      </c>
      <c r="F100" s="27">
        <f t="shared" si="36"/>
        <v>54.2</v>
      </c>
    </row>
    <row r="101" spans="1:6" ht="47.25" x14ac:dyDescent="0.25">
      <c r="A101" s="29" t="s">
        <v>92</v>
      </c>
      <c r="B101" s="30" t="s">
        <v>278</v>
      </c>
      <c r="C101" s="31"/>
      <c r="D101" s="32">
        <f>D102</f>
        <v>77.5</v>
      </c>
      <c r="E101" s="32">
        <f t="shared" ref="E101" si="37">E102</f>
        <v>54.2</v>
      </c>
      <c r="F101" s="32">
        <f t="shared" ref="F101" si="38">F102</f>
        <v>54.2</v>
      </c>
    </row>
    <row r="102" spans="1:6" ht="47.25" x14ac:dyDescent="0.25">
      <c r="A102" s="29" t="s">
        <v>92</v>
      </c>
      <c r="B102" s="30" t="s">
        <v>278</v>
      </c>
      <c r="C102" s="31" t="s">
        <v>229</v>
      </c>
      <c r="D102" s="32">
        <v>77.5</v>
      </c>
      <c r="E102" s="32">
        <v>54.2</v>
      </c>
      <c r="F102" s="32">
        <v>54.2</v>
      </c>
    </row>
    <row r="103" spans="1:6" s="28" customFormat="1" ht="47.25" x14ac:dyDescent="0.25">
      <c r="A103" s="36" t="s">
        <v>393</v>
      </c>
      <c r="B103" s="37" t="s">
        <v>459</v>
      </c>
      <c r="C103" s="33"/>
      <c r="D103" s="27">
        <f>D104++D106+D108++D110+D114+D112</f>
        <v>215941.8</v>
      </c>
      <c r="E103" s="27">
        <f t="shared" ref="E103:F103" si="39">E104++E106+E108++E110+E114+E112</f>
        <v>186510.2</v>
      </c>
      <c r="F103" s="27">
        <f t="shared" si="39"/>
        <v>185496.6</v>
      </c>
    </row>
    <row r="104" spans="1:6" ht="47.25" x14ac:dyDescent="0.25">
      <c r="A104" s="29" t="s">
        <v>93</v>
      </c>
      <c r="B104" s="30" t="s">
        <v>279</v>
      </c>
      <c r="C104" s="31"/>
      <c r="D104" s="32">
        <f>D105</f>
        <v>270</v>
      </c>
      <c r="E104" s="32">
        <f t="shared" ref="E104" si="40">E105</f>
        <v>189</v>
      </c>
      <c r="F104" s="32">
        <f t="shared" ref="F104" si="41">F105</f>
        <v>189</v>
      </c>
    </row>
    <row r="105" spans="1:6" ht="47.25" x14ac:dyDescent="0.25">
      <c r="A105" s="29" t="s">
        <v>93</v>
      </c>
      <c r="B105" s="30" t="s">
        <v>279</v>
      </c>
      <c r="C105" s="31" t="s">
        <v>229</v>
      </c>
      <c r="D105" s="32">
        <v>270</v>
      </c>
      <c r="E105" s="32">
        <v>189</v>
      </c>
      <c r="F105" s="32">
        <v>189</v>
      </c>
    </row>
    <row r="106" spans="1:6" ht="94.5" x14ac:dyDescent="0.25">
      <c r="A106" s="9" t="s">
        <v>527</v>
      </c>
      <c r="B106" s="30" t="s">
        <v>528</v>
      </c>
      <c r="C106" s="31"/>
      <c r="D106" s="32">
        <f>D107</f>
        <v>170745.60000000001</v>
      </c>
      <c r="E106" s="32">
        <f t="shared" ref="E106" si="42">E107</f>
        <v>170745.60000000001</v>
      </c>
      <c r="F106" s="32">
        <f t="shared" ref="F106" si="43">F107</f>
        <v>170745.60000000001</v>
      </c>
    </row>
    <row r="107" spans="1:6" ht="141.75" x14ac:dyDescent="0.25">
      <c r="A107" s="29" t="s">
        <v>526</v>
      </c>
      <c r="B107" s="30" t="s">
        <v>528</v>
      </c>
      <c r="C107" s="31" t="s">
        <v>255</v>
      </c>
      <c r="D107" s="32">
        <v>170745.60000000001</v>
      </c>
      <c r="E107" s="32">
        <v>170745.60000000001</v>
      </c>
      <c r="F107" s="32">
        <v>170745.60000000001</v>
      </c>
    </row>
    <row r="108" spans="1:6" ht="63" x14ac:dyDescent="0.25">
      <c r="A108" s="29" t="s">
        <v>525</v>
      </c>
      <c r="B108" s="30" t="s">
        <v>287</v>
      </c>
      <c r="C108" s="31"/>
      <c r="D108" s="32">
        <f>D109</f>
        <v>10500</v>
      </c>
      <c r="E108" s="32">
        <f t="shared" ref="E108" si="44">E109</f>
        <v>7350</v>
      </c>
      <c r="F108" s="32">
        <f t="shared" ref="F108" si="45">F109</f>
        <v>5250</v>
      </c>
    </row>
    <row r="109" spans="1:6" ht="110.25" x14ac:dyDescent="0.25">
      <c r="A109" s="29" t="s">
        <v>101</v>
      </c>
      <c r="B109" s="30" t="s">
        <v>287</v>
      </c>
      <c r="C109" s="31">
        <v>810</v>
      </c>
      <c r="D109" s="32">
        <v>10500</v>
      </c>
      <c r="E109" s="32">
        <v>7350</v>
      </c>
      <c r="F109" s="32">
        <v>5250</v>
      </c>
    </row>
    <row r="110" spans="1:6" x14ac:dyDescent="0.25">
      <c r="A110" s="29" t="s">
        <v>529</v>
      </c>
      <c r="B110" s="30" t="s">
        <v>102</v>
      </c>
      <c r="C110" s="31"/>
      <c r="D110" s="32">
        <f>D111</f>
        <v>0</v>
      </c>
      <c r="E110" s="32">
        <f t="shared" ref="E110" si="46">E111</f>
        <v>0</v>
      </c>
      <c r="F110" s="32">
        <f t="shared" ref="F110" si="47">F111</f>
        <v>9312</v>
      </c>
    </row>
    <row r="111" spans="1:6" ht="47.25" x14ac:dyDescent="0.25">
      <c r="A111" s="29" t="s">
        <v>103</v>
      </c>
      <c r="B111" s="30" t="s">
        <v>102</v>
      </c>
      <c r="C111" s="31">
        <v>240</v>
      </c>
      <c r="D111" s="32">
        <v>0</v>
      </c>
      <c r="E111" s="32">
        <v>0</v>
      </c>
      <c r="F111" s="32">
        <v>9312</v>
      </c>
    </row>
    <row r="112" spans="1:6" x14ac:dyDescent="0.25">
      <c r="A112" s="29" t="s">
        <v>530</v>
      </c>
      <c r="B112" s="30" t="s">
        <v>106</v>
      </c>
      <c r="C112" s="31"/>
      <c r="D112" s="32">
        <f>D113</f>
        <v>0</v>
      </c>
      <c r="E112" s="32">
        <f t="shared" ref="E112" si="48">E113</f>
        <v>8225.6</v>
      </c>
      <c r="F112" s="32">
        <f t="shared" ref="F112" si="49">F113</f>
        <v>0</v>
      </c>
    </row>
    <row r="113" spans="1:6" ht="47.25" x14ac:dyDescent="0.25">
      <c r="A113" s="29" t="s">
        <v>107</v>
      </c>
      <c r="B113" s="30" t="s">
        <v>106</v>
      </c>
      <c r="C113" s="31" t="s">
        <v>229</v>
      </c>
      <c r="D113" s="32">
        <v>0</v>
      </c>
      <c r="E113" s="32">
        <v>8225.6</v>
      </c>
      <c r="F113" s="32">
        <v>0</v>
      </c>
    </row>
    <row r="114" spans="1:6" ht="47.25" x14ac:dyDescent="0.25">
      <c r="A114" s="29" t="s">
        <v>532</v>
      </c>
      <c r="B114" s="30" t="s">
        <v>533</v>
      </c>
      <c r="C114" s="31"/>
      <c r="D114" s="32">
        <f t="shared" ref="D114:F114" si="50">D115</f>
        <v>34426.199999999997</v>
      </c>
      <c r="E114" s="32">
        <f t="shared" si="50"/>
        <v>0</v>
      </c>
      <c r="F114" s="32">
        <f t="shared" si="50"/>
        <v>0</v>
      </c>
    </row>
    <row r="115" spans="1:6" ht="78.75" x14ac:dyDescent="0.25">
      <c r="A115" s="29" t="s">
        <v>531</v>
      </c>
      <c r="B115" s="30" t="s">
        <v>533</v>
      </c>
      <c r="C115" s="31">
        <v>240</v>
      </c>
      <c r="D115" s="32">
        <v>34426.199999999997</v>
      </c>
      <c r="E115" s="32">
        <v>0</v>
      </c>
      <c r="F115" s="32">
        <v>0</v>
      </c>
    </row>
    <row r="116" spans="1:6" s="28" customFormat="1" ht="31.5" x14ac:dyDescent="0.25">
      <c r="A116" s="36" t="s">
        <v>394</v>
      </c>
      <c r="B116" s="37" t="s">
        <v>460</v>
      </c>
      <c r="C116" s="33"/>
      <c r="D116" s="27">
        <f>D117+D120</f>
        <v>3347.1</v>
      </c>
      <c r="E116" s="27">
        <f>E117+E120</f>
        <v>2220.6999999999998</v>
      </c>
      <c r="F116" s="27">
        <f>F117+F120</f>
        <v>1900.7</v>
      </c>
    </row>
    <row r="117" spans="1:6" ht="63" x14ac:dyDescent="0.25">
      <c r="A117" s="29" t="s">
        <v>108</v>
      </c>
      <c r="B117" s="30" t="s">
        <v>288</v>
      </c>
      <c r="C117" s="31"/>
      <c r="D117" s="32">
        <f>SUM(D118:D119)</f>
        <v>2852.1</v>
      </c>
      <c r="E117" s="32">
        <f t="shared" ref="E117:F117" si="51">SUM(E118:E119)</f>
        <v>2121.6999999999998</v>
      </c>
      <c r="F117" s="32">
        <f t="shared" si="51"/>
        <v>1801.7</v>
      </c>
    </row>
    <row r="118" spans="1:6" ht="63" x14ac:dyDescent="0.25">
      <c r="A118" s="29" t="s">
        <v>108</v>
      </c>
      <c r="B118" s="30" t="s">
        <v>288</v>
      </c>
      <c r="C118" s="31" t="s">
        <v>229</v>
      </c>
      <c r="D118" s="32">
        <v>1252.0999999999999</v>
      </c>
      <c r="E118" s="32">
        <v>1001.7</v>
      </c>
      <c r="F118" s="32">
        <v>1001.7</v>
      </c>
    </row>
    <row r="119" spans="1:6" ht="63" x14ac:dyDescent="0.25">
      <c r="A119" s="29" t="s">
        <v>535</v>
      </c>
      <c r="B119" s="30" t="s">
        <v>534</v>
      </c>
      <c r="C119" s="31" t="s">
        <v>229</v>
      </c>
      <c r="D119" s="32">
        <v>1600</v>
      </c>
      <c r="E119" s="32">
        <v>1120</v>
      </c>
      <c r="F119" s="32">
        <v>800</v>
      </c>
    </row>
    <row r="120" spans="1:6" ht="31.5" x14ac:dyDescent="0.25">
      <c r="A120" s="29" t="s">
        <v>537</v>
      </c>
      <c r="B120" s="30" t="s">
        <v>292</v>
      </c>
      <c r="C120" s="31"/>
      <c r="D120" s="32">
        <f>SUM(D121:D121)</f>
        <v>495</v>
      </c>
      <c r="E120" s="32">
        <f>SUM(E121:E121)</f>
        <v>99</v>
      </c>
      <c r="F120" s="32">
        <f>SUM(F121:F121)</f>
        <v>99</v>
      </c>
    </row>
    <row r="121" spans="1:6" ht="47.25" x14ac:dyDescent="0.25">
      <c r="A121" s="29" t="s">
        <v>536</v>
      </c>
      <c r="B121" s="30" t="s">
        <v>292</v>
      </c>
      <c r="C121" s="31">
        <v>620</v>
      </c>
      <c r="D121" s="32">
        <v>495</v>
      </c>
      <c r="E121" s="32">
        <v>99</v>
      </c>
      <c r="F121" s="32">
        <v>99</v>
      </c>
    </row>
    <row r="122" spans="1:6" s="28" customFormat="1" x14ac:dyDescent="0.25">
      <c r="A122" s="36" t="s">
        <v>395</v>
      </c>
      <c r="B122" s="37" t="s">
        <v>461</v>
      </c>
      <c r="C122" s="33"/>
      <c r="D122" s="27">
        <f>D123</f>
        <v>4863.3</v>
      </c>
      <c r="E122" s="27">
        <f t="shared" ref="E122:F122" si="52">E123</f>
        <v>4836.3</v>
      </c>
      <c r="F122" s="27">
        <f t="shared" si="52"/>
        <v>4836.3</v>
      </c>
    </row>
    <row r="123" spans="1:6" ht="31.5" x14ac:dyDescent="0.25">
      <c r="A123" s="29" t="s">
        <v>538</v>
      </c>
      <c r="B123" s="30" t="s">
        <v>294</v>
      </c>
      <c r="C123" s="31"/>
      <c r="D123" s="32">
        <f>SUM(D124:D125)</f>
        <v>4863.3</v>
      </c>
      <c r="E123" s="32">
        <f>SUM(E124:E125)</f>
        <v>4836.3</v>
      </c>
      <c r="F123" s="32">
        <f>SUM(F124:F125)</f>
        <v>4836.3</v>
      </c>
    </row>
    <row r="124" spans="1:6" ht="47.25" x14ac:dyDescent="0.25">
      <c r="A124" s="29" t="s">
        <v>115</v>
      </c>
      <c r="B124" s="30" t="s">
        <v>294</v>
      </c>
      <c r="C124" s="31" t="s">
        <v>229</v>
      </c>
      <c r="D124" s="32">
        <v>90</v>
      </c>
      <c r="E124" s="32">
        <v>63</v>
      </c>
      <c r="F124" s="32">
        <v>63</v>
      </c>
    </row>
    <row r="125" spans="1:6" ht="47.25" x14ac:dyDescent="0.25">
      <c r="A125" s="29" t="s">
        <v>116</v>
      </c>
      <c r="B125" s="30" t="s">
        <v>294</v>
      </c>
      <c r="C125" s="31" t="s">
        <v>264</v>
      </c>
      <c r="D125" s="32">
        <v>4773.3</v>
      </c>
      <c r="E125" s="32">
        <v>4773.3</v>
      </c>
      <c r="F125" s="32">
        <v>4773.3</v>
      </c>
    </row>
    <row r="126" spans="1:6" s="28" customFormat="1" x14ac:dyDescent="0.25">
      <c r="A126" s="36" t="s">
        <v>396</v>
      </c>
      <c r="B126" s="37" t="s">
        <v>462</v>
      </c>
      <c r="C126" s="33"/>
      <c r="D126" s="27">
        <f>D127+D129+D131+D133</f>
        <v>3252</v>
      </c>
      <c r="E126" s="27">
        <f t="shared" ref="E126:F126" si="53">E127+E129+E131+E133</f>
        <v>2276.4</v>
      </c>
      <c r="F126" s="27">
        <f t="shared" si="53"/>
        <v>2276.4</v>
      </c>
    </row>
    <row r="127" spans="1:6" x14ac:dyDescent="0.25">
      <c r="A127" s="39" t="s">
        <v>539</v>
      </c>
      <c r="B127" s="30" t="s">
        <v>295</v>
      </c>
      <c r="C127" s="31"/>
      <c r="D127" s="32">
        <f>D128</f>
        <v>720</v>
      </c>
      <c r="E127" s="32">
        <f t="shared" ref="E127" si="54">E128</f>
        <v>503.99999999999994</v>
      </c>
      <c r="F127" s="32">
        <f t="shared" ref="F127" si="55">F128</f>
        <v>503.99999999999994</v>
      </c>
    </row>
    <row r="128" spans="1:6" ht="47.25" x14ac:dyDescent="0.25">
      <c r="A128" s="39" t="s">
        <v>117</v>
      </c>
      <c r="B128" s="30" t="s">
        <v>295</v>
      </c>
      <c r="C128" s="31" t="s">
        <v>229</v>
      </c>
      <c r="D128" s="32">
        <v>720</v>
      </c>
      <c r="E128" s="32">
        <v>503.99999999999994</v>
      </c>
      <c r="F128" s="32">
        <v>503.99999999999994</v>
      </c>
    </row>
    <row r="129" spans="1:6" x14ac:dyDescent="0.25">
      <c r="A129" s="29" t="s">
        <v>540</v>
      </c>
      <c r="B129" s="30" t="s">
        <v>296</v>
      </c>
      <c r="C129" s="31"/>
      <c r="D129" s="32">
        <f>D130</f>
        <v>1880</v>
      </c>
      <c r="E129" s="32">
        <f t="shared" ref="E129" si="56">E130</f>
        <v>1316</v>
      </c>
      <c r="F129" s="32">
        <f t="shared" ref="F129" si="57">F130</f>
        <v>1316</v>
      </c>
    </row>
    <row r="130" spans="1:6" ht="31.5" x14ac:dyDescent="0.25">
      <c r="A130" s="29" t="s">
        <v>118</v>
      </c>
      <c r="B130" s="30" t="s">
        <v>296</v>
      </c>
      <c r="C130" s="31" t="s">
        <v>229</v>
      </c>
      <c r="D130" s="32">
        <v>1880</v>
      </c>
      <c r="E130" s="32">
        <v>1316</v>
      </c>
      <c r="F130" s="32">
        <v>1316</v>
      </c>
    </row>
    <row r="131" spans="1:6" x14ac:dyDescent="0.25">
      <c r="A131" s="29" t="s">
        <v>541</v>
      </c>
      <c r="B131" s="30" t="s">
        <v>297</v>
      </c>
      <c r="C131" s="31"/>
      <c r="D131" s="32">
        <f>D132</f>
        <v>600</v>
      </c>
      <c r="E131" s="32">
        <f t="shared" ref="E131" si="58">E132</f>
        <v>420</v>
      </c>
      <c r="F131" s="32">
        <f t="shared" ref="F131" si="59">F132</f>
        <v>420</v>
      </c>
    </row>
    <row r="132" spans="1:6" ht="47.25" x14ac:dyDescent="0.25">
      <c r="A132" s="29" t="s">
        <v>119</v>
      </c>
      <c r="B132" s="30" t="s">
        <v>297</v>
      </c>
      <c r="C132" s="31" t="s">
        <v>229</v>
      </c>
      <c r="D132" s="32">
        <v>600</v>
      </c>
      <c r="E132" s="32">
        <v>420</v>
      </c>
      <c r="F132" s="32">
        <v>420</v>
      </c>
    </row>
    <row r="133" spans="1:6" x14ac:dyDescent="0.25">
      <c r="A133" s="29" t="s">
        <v>542</v>
      </c>
      <c r="B133" s="30" t="s">
        <v>298</v>
      </c>
      <c r="C133" s="31"/>
      <c r="D133" s="32">
        <f>D134</f>
        <v>52</v>
      </c>
      <c r="E133" s="32">
        <f t="shared" ref="E133" si="60">E134</f>
        <v>36.4</v>
      </c>
      <c r="F133" s="32">
        <f t="shared" ref="F133" si="61">F134</f>
        <v>36.4</v>
      </c>
    </row>
    <row r="134" spans="1:6" ht="47.25" x14ac:dyDescent="0.25">
      <c r="A134" s="29" t="s">
        <v>120</v>
      </c>
      <c r="B134" s="30" t="s">
        <v>298</v>
      </c>
      <c r="C134" s="31" t="s">
        <v>229</v>
      </c>
      <c r="D134" s="32">
        <v>52</v>
      </c>
      <c r="E134" s="32">
        <v>36.4</v>
      </c>
      <c r="F134" s="32">
        <v>36.4</v>
      </c>
    </row>
    <row r="135" spans="1:6" s="28" customFormat="1" ht="31.5" x14ac:dyDescent="0.25">
      <c r="A135" s="36" t="s">
        <v>397</v>
      </c>
      <c r="B135" s="37" t="s">
        <v>463</v>
      </c>
      <c r="C135" s="33"/>
      <c r="D135" s="27">
        <f>D136+D139</f>
        <v>22533.3</v>
      </c>
      <c r="E135" s="27">
        <f t="shared" ref="E135:F135" si="62">E136+E139</f>
        <v>22543.3</v>
      </c>
      <c r="F135" s="27">
        <f t="shared" si="62"/>
        <v>33914.300000000003</v>
      </c>
    </row>
    <row r="136" spans="1:6" ht="31.5" x14ac:dyDescent="0.25">
      <c r="A136" s="29" t="s">
        <v>545</v>
      </c>
      <c r="B136" s="30" t="s">
        <v>299</v>
      </c>
      <c r="C136" s="31"/>
      <c r="D136" s="40">
        <f>SUM(D137:D138)</f>
        <v>22033.3</v>
      </c>
      <c r="E136" s="40">
        <f t="shared" ref="E136:F136" si="63">SUM(E137:E138)</f>
        <v>22043.3</v>
      </c>
      <c r="F136" s="40">
        <f t="shared" si="63"/>
        <v>23414.3</v>
      </c>
    </row>
    <row r="137" spans="1:6" ht="47.25" x14ac:dyDescent="0.25">
      <c r="A137" s="29" t="s">
        <v>543</v>
      </c>
      <c r="B137" s="30" t="s">
        <v>299</v>
      </c>
      <c r="C137" s="31">
        <v>240</v>
      </c>
      <c r="D137" s="32">
        <v>12133.3</v>
      </c>
      <c r="E137" s="32">
        <v>12133.3</v>
      </c>
      <c r="F137" s="32">
        <v>12133.3</v>
      </c>
    </row>
    <row r="138" spans="1:6" ht="63" x14ac:dyDescent="0.25">
      <c r="A138" s="29" t="s">
        <v>544</v>
      </c>
      <c r="B138" s="30" t="s">
        <v>546</v>
      </c>
      <c r="C138" s="31" t="s">
        <v>229</v>
      </c>
      <c r="D138" s="32">
        <v>9900</v>
      </c>
      <c r="E138" s="32">
        <v>9910</v>
      </c>
      <c r="F138" s="32">
        <v>11281</v>
      </c>
    </row>
    <row r="139" spans="1:6" ht="78.75" x14ac:dyDescent="0.25">
      <c r="A139" s="29" t="s">
        <v>547</v>
      </c>
      <c r="B139" s="30" t="s">
        <v>122</v>
      </c>
      <c r="C139" s="31"/>
      <c r="D139" s="32">
        <f>D140</f>
        <v>500</v>
      </c>
      <c r="E139" s="32">
        <f t="shared" ref="E139" si="64">E140</f>
        <v>500</v>
      </c>
      <c r="F139" s="32">
        <f t="shared" ref="F139" si="65">F140</f>
        <v>10500</v>
      </c>
    </row>
    <row r="140" spans="1:6" ht="110.25" x14ac:dyDescent="0.25">
      <c r="A140" s="29" t="s">
        <v>121</v>
      </c>
      <c r="B140" s="30" t="s">
        <v>122</v>
      </c>
      <c r="C140" s="31" t="s">
        <v>229</v>
      </c>
      <c r="D140" s="32">
        <v>500</v>
      </c>
      <c r="E140" s="32">
        <v>500</v>
      </c>
      <c r="F140" s="32">
        <v>10500</v>
      </c>
    </row>
    <row r="141" spans="1:6" s="28" customFormat="1" ht="31.5" x14ac:dyDescent="0.25">
      <c r="A141" s="36" t="s">
        <v>398</v>
      </c>
      <c r="B141" s="37" t="s">
        <v>464</v>
      </c>
      <c r="C141" s="33"/>
      <c r="D141" s="27">
        <f>D142+D143</f>
        <v>0</v>
      </c>
      <c r="E141" s="27">
        <f t="shared" ref="E141:F141" si="66">E142+E143</f>
        <v>0</v>
      </c>
      <c r="F141" s="27">
        <f t="shared" si="66"/>
        <v>0</v>
      </c>
    </row>
    <row r="142" spans="1:6" ht="31.5" x14ac:dyDescent="0.25">
      <c r="A142" s="29" t="s">
        <v>123</v>
      </c>
      <c r="B142" s="30" t="s">
        <v>300</v>
      </c>
      <c r="C142" s="31" t="s">
        <v>301</v>
      </c>
      <c r="D142" s="32"/>
      <c r="E142" s="32"/>
      <c r="F142" s="32"/>
    </row>
    <row r="143" spans="1:6" ht="47.25" x14ac:dyDescent="0.25">
      <c r="A143" s="29" t="s">
        <v>125</v>
      </c>
      <c r="B143" s="30" t="s">
        <v>124</v>
      </c>
      <c r="C143" s="31" t="s">
        <v>301</v>
      </c>
      <c r="D143" s="32"/>
      <c r="E143" s="32"/>
      <c r="F143" s="32"/>
    </row>
    <row r="144" spans="1:6" s="28" customFormat="1" ht="47.25" x14ac:dyDescent="0.25">
      <c r="A144" s="36" t="s">
        <v>399</v>
      </c>
      <c r="B144" s="37" t="s">
        <v>479</v>
      </c>
      <c r="C144" s="33"/>
      <c r="D144" s="27">
        <f>D145</f>
        <v>330.8</v>
      </c>
      <c r="E144" s="27">
        <f t="shared" ref="E144:F144" si="67">E145</f>
        <v>330.8</v>
      </c>
      <c r="F144" s="27">
        <f t="shared" si="67"/>
        <v>330.8</v>
      </c>
    </row>
    <row r="145" spans="1:6" ht="31.5" x14ac:dyDescent="0.25">
      <c r="A145" s="29" t="s">
        <v>550</v>
      </c>
      <c r="B145" s="30" t="s">
        <v>302</v>
      </c>
      <c r="C145" s="31"/>
      <c r="D145" s="32">
        <f>SUM(D146:D147)</f>
        <v>330.8</v>
      </c>
      <c r="E145" s="32">
        <f t="shared" ref="E145:F145" si="68">SUM(E146:E147)</f>
        <v>330.8</v>
      </c>
      <c r="F145" s="32">
        <f t="shared" si="68"/>
        <v>330.8</v>
      </c>
    </row>
    <row r="146" spans="1:6" ht="63" x14ac:dyDescent="0.25">
      <c r="A146" s="29" t="s">
        <v>127</v>
      </c>
      <c r="B146" s="30" t="s">
        <v>302</v>
      </c>
      <c r="C146" s="31" t="s">
        <v>264</v>
      </c>
      <c r="D146" s="32">
        <v>315.8</v>
      </c>
      <c r="E146" s="32">
        <v>315.8</v>
      </c>
      <c r="F146" s="32">
        <v>315.8</v>
      </c>
    </row>
    <row r="147" spans="1:6" ht="63" x14ac:dyDescent="0.25">
      <c r="A147" s="29" t="s">
        <v>126</v>
      </c>
      <c r="B147" s="30" t="s">
        <v>302</v>
      </c>
      <c r="C147" s="31" t="s">
        <v>229</v>
      </c>
      <c r="D147" s="32">
        <v>15</v>
      </c>
      <c r="E147" s="32">
        <v>15</v>
      </c>
      <c r="F147" s="32">
        <v>15</v>
      </c>
    </row>
    <row r="148" spans="1:6" s="28" customFormat="1" ht="31.5" x14ac:dyDescent="0.25">
      <c r="A148" s="36" t="s">
        <v>400</v>
      </c>
      <c r="B148" s="37" t="s">
        <v>478</v>
      </c>
      <c r="C148" s="33"/>
      <c r="D148" s="27">
        <f>D149+D179+D189+D214+D226+D229+D244+D236+D239</f>
        <v>309438.34999999998</v>
      </c>
      <c r="E148" s="27">
        <f t="shared" ref="E148:F148" si="69">E149+E179+E189+E214+E226+E229+E244+E236+E239</f>
        <v>277776.96700000006</v>
      </c>
      <c r="F148" s="27">
        <f t="shared" si="69"/>
        <v>271736.78300000011</v>
      </c>
    </row>
    <row r="149" spans="1:6" s="28" customFormat="1" ht="47.25" x14ac:dyDescent="0.25">
      <c r="A149" s="36" t="s">
        <v>401</v>
      </c>
      <c r="B149" s="37" t="s">
        <v>451</v>
      </c>
      <c r="C149" s="33"/>
      <c r="D149" s="27">
        <f>D150+D152+D156+D158+D176+D160+D162+D165+D167+D170+D173</f>
        <v>251368.61999999997</v>
      </c>
      <c r="E149" s="27">
        <f t="shared" ref="E149:F149" si="70">E150+E152+E156+E158+E176+E160+E162+E165+E167+E170+E173</f>
        <v>223759.34399999998</v>
      </c>
      <c r="F149" s="27">
        <f t="shared" si="70"/>
        <v>218316.94</v>
      </c>
    </row>
    <row r="150" spans="1:6" ht="47.25" x14ac:dyDescent="0.25">
      <c r="A150" s="29" t="s">
        <v>549</v>
      </c>
      <c r="B150" s="30" t="s">
        <v>548</v>
      </c>
      <c r="C150" s="31"/>
      <c r="D150" s="32">
        <f>SUM(D151)</f>
        <v>82.7</v>
      </c>
      <c r="E150" s="32">
        <f t="shared" ref="E150:F150" si="71">SUM(E151)</f>
        <v>45.3</v>
      </c>
      <c r="F150" s="32">
        <f t="shared" si="71"/>
        <v>31.7</v>
      </c>
    </row>
    <row r="151" spans="1:6" ht="63" x14ac:dyDescent="0.25">
      <c r="A151" s="29" t="s">
        <v>671</v>
      </c>
      <c r="B151" s="30" t="s">
        <v>548</v>
      </c>
      <c r="C151" s="31" t="s">
        <v>293</v>
      </c>
      <c r="D151" s="32">
        <v>82.7</v>
      </c>
      <c r="E151" s="32">
        <v>45.3</v>
      </c>
      <c r="F151" s="32">
        <v>31.7</v>
      </c>
    </row>
    <row r="152" spans="1:6" ht="31.5" x14ac:dyDescent="0.25">
      <c r="A152" s="29" t="s">
        <v>552</v>
      </c>
      <c r="B152" s="30" t="s">
        <v>551</v>
      </c>
      <c r="C152" s="31"/>
      <c r="D152" s="32">
        <f>SUM(D153:D155)</f>
        <v>32978.83</v>
      </c>
      <c r="E152" s="32">
        <f t="shared" ref="E152:F152" si="72">SUM(E153:E155)</f>
        <v>9893.6380000000008</v>
      </c>
      <c r="F152" s="32">
        <f t="shared" si="72"/>
        <v>9893.6380000000008</v>
      </c>
    </row>
    <row r="153" spans="1:6" ht="63" x14ac:dyDescent="0.25">
      <c r="A153" s="29" t="s">
        <v>169</v>
      </c>
      <c r="B153" s="30" t="s">
        <v>551</v>
      </c>
      <c r="C153" s="31" t="s">
        <v>229</v>
      </c>
      <c r="D153" s="32">
        <v>5931.57</v>
      </c>
      <c r="E153" s="32">
        <v>1779.46</v>
      </c>
      <c r="F153" s="32">
        <v>1779.46</v>
      </c>
    </row>
    <row r="154" spans="1:6" ht="47.25" x14ac:dyDescent="0.25">
      <c r="A154" s="29" t="s">
        <v>158</v>
      </c>
      <c r="B154" s="30" t="s">
        <v>551</v>
      </c>
      <c r="C154" s="31" t="s">
        <v>293</v>
      </c>
      <c r="D154" s="32">
        <v>26779.66</v>
      </c>
      <c r="E154" s="32">
        <v>8033.8979999999992</v>
      </c>
      <c r="F154" s="32">
        <v>8033.8979999999992</v>
      </c>
    </row>
    <row r="155" spans="1:6" ht="47.25" x14ac:dyDescent="0.25">
      <c r="A155" s="29" t="s">
        <v>170</v>
      </c>
      <c r="B155" s="30" t="s">
        <v>551</v>
      </c>
      <c r="C155" s="31" t="s">
        <v>260</v>
      </c>
      <c r="D155" s="32">
        <v>267.60000000000002</v>
      </c>
      <c r="E155" s="32">
        <v>80.28</v>
      </c>
      <c r="F155" s="32">
        <v>80.28</v>
      </c>
    </row>
    <row r="156" spans="1:6" ht="47.25" x14ac:dyDescent="0.25">
      <c r="A156" s="29" t="s">
        <v>670</v>
      </c>
      <c r="B156" s="30" t="s">
        <v>303</v>
      </c>
      <c r="C156" s="31"/>
      <c r="D156" s="32">
        <f>D157</f>
        <v>1016.45</v>
      </c>
      <c r="E156" s="32">
        <f t="shared" ref="E156" si="73">E157</f>
        <v>711.51499999999999</v>
      </c>
      <c r="F156" s="32">
        <f t="shared" ref="F156" si="74">F157</f>
        <v>304.935</v>
      </c>
    </row>
    <row r="157" spans="1:6" ht="47.25" x14ac:dyDescent="0.25">
      <c r="A157" s="29" t="s">
        <v>128</v>
      </c>
      <c r="B157" s="30" t="s">
        <v>303</v>
      </c>
      <c r="C157" s="31" t="s">
        <v>293</v>
      </c>
      <c r="D157" s="32">
        <v>1016.45</v>
      </c>
      <c r="E157" s="32">
        <v>711.51499999999999</v>
      </c>
      <c r="F157" s="32">
        <v>304.935</v>
      </c>
    </row>
    <row r="158" spans="1:6" ht="47.25" x14ac:dyDescent="0.25">
      <c r="A158" s="29" t="s">
        <v>669</v>
      </c>
      <c r="B158" s="30" t="s">
        <v>304</v>
      </c>
      <c r="C158" s="31"/>
      <c r="D158" s="32">
        <f>D159</f>
        <v>18922</v>
      </c>
      <c r="E158" s="32">
        <f t="shared" ref="E158" si="75">E159</f>
        <v>18922</v>
      </c>
      <c r="F158" s="32">
        <f t="shared" ref="F158" si="76">F159</f>
        <v>18922</v>
      </c>
    </row>
    <row r="159" spans="1:6" ht="63" x14ac:dyDescent="0.25">
      <c r="A159" s="29" t="s">
        <v>129</v>
      </c>
      <c r="B159" s="30" t="s">
        <v>304</v>
      </c>
      <c r="C159" s="31" t="s">
        <v>293</v>
      </c>
      <c r="D159" s="32">
        <v>18922</v>
      </c>
      <c r="E159" s="32">
        <v>18922</v>
      </c>
      <c r="F159" s="32">
        <v>18922</v>
      </c>
    </row>
    <row r="160" spans="1:6" ht="31.5" x14ac:dyDescent="0.25">
      <c r="A160" s="29" t="s">
        <v>556</v>
      </c>
      <c r="B160" s="30" t="s">
        <v>554</v>
      </c>
      <c r="C160" s="31"/>
      <c r="D160" s="32">
        <f>SUM(D161)</f>
        <v>2767.2</v>
      </c>
      <c r="E160" s="32">
        <f t="shared" ref="E160:F160" si="77">SUM(E161)</f>
        <v>2827</v>
      </c>
      <c r="F160" s="32">
        <f t="shared" si="77"/>
        <v>2827</v>
      </c>
    </row>
    <row r="161" spans="1:6" ht="47.25" x14ac:dyDescent="0.25">
      <c r="A161" s="29" t="s">
        <v>555</v>
      </c>
      <c r="B161" s="30" t="s">
        <v>554</v>
      </c>
      <c r="C161" s="31">
        <v>240</v>
      </c>
      <c r="D161" s="32">
        <v>2767.2</v>
      </c>
      <c r="E161" s="32">
        <v>2827</v>
      </c>
      <c r="F161" s="32">
        <v>2827</v>
      </c>
    </row>
    <row r="162" spans="1:6" ht="31.5" x14ac:dyDescent="0.25">
      <c r="A162" s="29" t="s">
        <v>559</v>
      </c>
      <c r="B162" s="30" t="s">
        <v>557</v>
      </c>
      <c r="C162" s="31"/>
      <c r="D162" s="32">
        <f>SUM(D163:D164)</f>
        <v>8334.81</v>
      </c>
      <c r="E162" s="32">
        <f t="shared" ref="E162:F162" si="78">SUM(E163:E164)</f>
        <v>5834.3669999999993</v>
      </c>
      <c r="F162" s="32">
        <f t="shared" si="78"/>
        <v>2500.4429999999998</v>
      </c>
    </row>
    <row r="163" spans="1:6" ht="63" x14ac:dyDescent="0.25">
      <c r="A163" s="29" t="s">
        <v>558</v>
      </c>
      <c r="B163" s="30" t="s">
        <v>557</v>
      </c>
      <c r="C163" s="31" t="s">
        <v>229</v>
      </c>
      <c r="D163" s="32">
        <v>1471.95</v>
      </c>
      <c r="E163" s="32">
        <v>1030.365</v>
      </c>
      <c r="F163" s="32">
        <v>441.58499999999998</v>
      </c>
    </row>
    <row r="164" spans="1:6" ht="47.25" x14ac:dyDescent="0.25">
      <c r="A164" s="29" t="s">
        <v>560</v>
      </c>
      <c r="B164" s="30" t="s">
        <v>557</v>
      </c>
      <c r="C164" s="31" t="s">
        <v>293</v>
      </c>
      <c r="D164" s="32">
        <v>6862.86</v>
      </c>
      <c r="E164" s="32">
        <v>4804.0019999999995</v>
      </c>
      <c r="F164" s="32">
        <v>2058.8579999999997</v>
      </c>
    </row>
    <row r="165" spans="1:6" ht="31.5" x14ac:dyDescent="0.25">
      <c r="A165" s="10" t="s">
        <v>576</v>
      </c>
      <c r="B165" s="30" t="s">
        <v>575</v>
      </c>
      <c r="C165" s="31"/>
      <c r="D165" s="32">
        <f>SUM(D166)</f>
        <v>2475.2600000000002</v>
      </c>
      <c r="E165" s="32">
        <f t="shared" ref="E165:F165" si="79">SUM(E166)</f>
        <v>742.57800000000009</v>
      </c>
      <c r="F165" s="32">
        <f t="shared" si="79"/>
        <v>742.57800000000009</v>
      </c>
    </row>
    <row r="166" spans="1:6" ht="47.25" x14ac:dyDescent="0.25">
      <c r="A166" s="10" t="s">
        <v>574</v>
      </c>
      <c r="B166" s="11" t="s">
        <v>575</v>
      </c>
      <c r="C166" s="11" t="s">
        <v>323</v>
      </c>
      <c r="D166" s="12">
        <v>2475.2600000000002</v>
      </c>
      <c r="E166" s="12">
        <f>SUM(D166*0.3)</f>
        <v>742.57800000000009</v>
      </c>
      <c r="F166" s="12">
        <f t="shared" ref="F166" si="80">SUM(D166*0.3)</f>
        <v>742.57800000000009</v>
      </c>
    </row>
    <row r="167" spans="1:6" ht="31.5" x14ac:dyDescent="0.25">
      <c r="A167" s="29" t="s">
        <v>562</v>
      </c>
      <c r="B167" s="30" t="s">
        <v>563</v>
      </c>
      <c r="C167" s="31"/>
      <c r="D167" s="32">
        <f>SUM(D168:D169)</f>
        <v>13.78</v>
      </c>
      <c r="E167" s="32">
        <f t="shared" ref="E167:F167" si="81">SUM(E168:E169)</f>
        <v>9.645999999999999</v>
      </c>
      <c r="F167" s="32">
        <f t="shared" si="81"/>
        <v>9.645999999999999</v>
      </c>
    </row>
    <row r="168" spans="1:6" ht="31.5" x14ac:dyDescent="0.25">
      <c r="A168" s="29" t="s">
        <v>561</v>
      </c>
      <c r="B168" s="30" t="s">
        <v>563</v>
      </c>
      <c r="C168" s="31" t="s">
        <v>564</v>
      </c>
      <c r="D168" s="32">
        <v>5.67</v>
      </c>
      <c r="E168" s="32">
        <v>3.9689999999999999</v>
      </c>
      <c r="F168" s="32">
        <v>3.9689999999999999</v>
      </c>
    </row>
    <row r="169" spans="1:6" ht="31.5" x14ac:dyDescent="0.25">
      <c r="A169" s="29" t="s">
        <v>565</v>
      </c>
      <c r="B169" s="30" t="s">
        <v>563</v>
      </c>
      <c r="C169" s="31" t="s">
        <v>293</v>
      </c>
      <c r="D169" s="32">
        <v>8.11</v>
      </c>
      <c r="E169" s="32">
        <v>5.6769999999999996</v>
      </c>
      <c r="F169" s="32">
        <v>5.6769999999999996</v>
      </c>
    </row>
    <row r="170" spans="1:6" ht="94.5" x14ac:dyDescent="0.25">
      <c r="A170" s="29" t="s">
        <v>567</v>
      </c>
      <c r="B170" s="30" t="s">
        <v>569</v>
      </c>
      <c r="C170" s="31"/>
      <c r="D170" s="32">
        <f>SUM(D171:D172)</f>
        <v>182744.19999999998</v>
      </c>
      <c r="E170" s="32">
        <f t="shared" ref="E170:F170" si="82">SUM(E171:E172)</f>
        <v>182744.19999999998</v>
      </c>
      <c r="F170" s="32">
        <f t="shared" si="82"/>
        <v>182744.19999999998</v>
      </c>
    </row>
    <row r="171" spans="1:6" ht="110.25" x14ac:dyDescent="0.25">
      <c r="A171" s="29" t="s">
        <v>566</v>
      </c>
      <c r="B171" s="30" t="s">
        <v>568</v>
      </c>
      <c r="C171" s="31" t="s">
        <v>258</v>
      </c>
      <c r="D171" s="32">
        <v>30457.34</v>
      </c>
      <c r="E171" s="32">
        <v>30457.34</v>
      </c>
      <c r="F171" s="32">
        <v>30457.34</v>
      </c>
    </row>
    <row r="172" spans="1:6" ht="110.25" x14ac:dyDescent="0.25">
      <c r="A172" s="29" t="s">
        <v>566</v>
      </c>
      <c r="B172" s="30" t="s">
        <v>568</v>
      </c>
      <c r="C172" s="31" t="s">
        <v>293</v>
      </c>
      <c r="D172" s="32">
        <v>152286.85999999999</v>
      </c>
      <c r="E172" s="32">
        <v>152286.85999999999</v>
      </c>
      <c r="F172" s="32">
        <v>152286.85999999999</v>
      </c>
    </row>
    <row r="173" spans="1:6" ht="63" x14ac:dyDescent="0.25">
      <c r="A173" s="29" t="s">
        <v>573</v>
      </c>
      <c r="B173" s="30" t="s">
        <v>570</v>
      </c>
      <c r="C173" s="31"/>
      <c r="D173" s="32">
        <f t="shared" ref="D173:F173" si="83">SUM(D174:D175)</f>
        <v>1692.5900000000001</v>
      </c>
      <c r="E173" s="32">
        <f t="shared" si="83"/>
        <v>1688.3</v>
      </c>
      <c r="F173" s="32">
        <f t="shared" si="83"/>
        <v>0</v>
      </c>
    </row>
    <row r="174" spans="1:6" ht="78.75" x14ac:dyDescent="0.25">
      <c r="A174" s="29" t="s">
        <v>571</v>
      </c>
      <c r="B174" s="30" t="s">
        <v>570</v>
      </c>
      <c r="C174" s="31" t="s">
        <v>229</v>
      </c>
      <c r="D174" s="32">
        <v>153.87</v>
      </c>
      <c r="E174" s="32">
        <v>151.6</v>
      </c>
      <c r="F174" s="32"/>
    </row>
    <row r="175" spans="1:6" ht="63" x14ac:dyDescent="0.25">
      <c r="A175" s="29" t="s">
        <v>572</v>
      </c>
      <c r="B175" s="30" t="s">
        <v>570</v>
      </c>
      <c r="C175" s="31" t="s">
        <v>293</v>
      </c>
      <c r="D175" s="32">
        <v>1538.72</v>
      </c>
      <c r="E175" s="32">
        <v>1536.7</v>
      </c>
      <c r="F175" s="32"/>
    </row>
    <row r="176" spans="1:6" ht="31.5" x14ac:dyDescent="0.25">
      <c r="A176" s="29" t="s">
        <v>553</v>
      </c>
      <c r="B176" s="30" t="s">
        <v>130</v>
      </c>
      <c r="C176" s="31"/>
      <c r="D176" s="32">
        <f>SUM(D177:D178)</f>
        <v>340.8</v>
      </c>
      <c r="E176" s="32">
        <f t="shared" ref="E176:F176" si="84">SUM(E177:E178)</f>
        <v>340.8</v>
      </c>
      <c r="F176" s="32">
        <f t="shared" si="84"/>
        <v>340.8</v>
      </c>
    </row>
    <row r="177" spans="1:9" ht="63" x14ac:dyDescent="0.25">
      <c r="A177" s="29" t="s">
        <v>131</v>
      </c>
      <c r="B177" s="30" t="s">
        <v>130</v>
      </c>
      <c r="C177" s="31">
        <v>240</v>
      </c>
      <c r="D177" s="32">
        <v>100.8</v>
      </c>
      <c r="E177" s="32">
        <v>100.8</v>
      </c>
      <c r="F177" s="32">
        <v>100.8</v>
      </c>
    </row>
    <row r="178" spans="1:9" s="28" customFormat="1" ht="47.25" x14ac:dyDescent="0.25">
      <c r="A178" s="29" t="s">
        <v>132</v>
      </c>
      <c r="B178" s="30" t="s">
        <v>130</v>
      </c>
      <c r="C178" s="31">
        <v>610</v>
      </c>
      <c r="D178" s="32">
        <v>240</v>
      </c>
      <c r="E178" s="32">
        <v>240</v>
      </c>
      <c r="F178" s="32">
        <v>240</v>
      </c>
      <c r="G178" s="16"/>
      <c r="H178" s="16"/>
      <c r="I178" s="16"/>
    </row>
    <row r="179" spans="1:9" ht="63" x14ac:dyDescent="0.25">
      <c r="A179" s="41" t="s">
        <v>402</v>
      </c>
      <c r="B179" s="37" t="s">
        <v>452</v>
      </c>
      <c r="C179" s="33"/>
      <c r="D179" s="27">
        <f>D180+D185</f>
        <v>75.789999999999992</v>
      </c>
      <c r="E179" s="27">
        <f t="shared" ref="E179:F179" si="85">E180+E185</f>
        <v>53.052999999999997</v>
      </c>
      <c r="F179" s="27">
        <f t="shared" si="85"/>
        <v>53.052999999999997</v>
      </c>
      <c r="G179" s="28"/>
      <c r="H179" s="28"/>
      <c r="I179" s="28"/>
    </row>
    <row r="180" spans="1:9" ht="47.25" x14ac:dyDescent="0.25">
      <c r="A180" s="42" t="s">
        <v>403</v>
      </c>
      <c r="B180" s="30" t="s">
        <v>577</v>
      </c>
      <c r="C180" s="31"/>
      <c r="D180" s="32">
        <f>SUM(D181:D184)</f>
        <v>42.94</v>
      </c>
      <c r="E180" s="32">
        <f t="shared" ref="E180:F180" si="86">SUM(E181:E184)</f>
        <v>30.058</v>
      </c>
      <c r="F180" s="32">
        <f t="shared" si="86"/>
        <v>30.058</v>
      </c>
    </row>
    <row r="181" spans="1:9" ht="31.5" x14ac:dyDescent="0.25">
      <c r="A181" s="29" t="s">
        <v>578</v>
      </c>
      <c r="B181" s="30" t="s">
        <v>305</v>
      </c>
      <c r="C181" s="31" t="s">
        <v>258</v>
      </c>
      <c r="D181" s="32">
        <v>3.77</v>
      </c>
      <c r="E181" s="32">
        <v>2.6389999999999998</v>
      </c>
      <c r="F181" s="32">
        <v>2.6389999999999998</v>
      </c>
    </row>
    <row r="182" spans="1:9" ht="47.25" x14ac:dyDescent="0.25">
      <c r="A182" s="29" t="s">
        <v>580</v>
      </c>
      <c r="B182" s="30" t="s">
        <v>305</v>
      </c>
      <c r="C182" s="31">
        <v>240</v>
      </c>
      <c r="D182" s="32">
        <v>11.69</v>
      </c>
      <c r="E182" s="32">
        <v>8.1829999999999998</v>
      </c>
      <c r="F182" s="32">
        <v>8.1829999999999998</v>
      </c>
    </row>
    <row r="183" spans="1:9" ht="47.25" x14ac:dyDescent="0.25">
      <c r="A183" s="29" t="s">
        <v>579</v>
      </c>
      <c r="B183" s="30" t="s">
        <v>305</v>
      </c>
      <c r="C183" s="31">
        <v>320</v>
      </c>
      <c r="D183" s="32">
        <v>14.31</v>
      </c>
      <c r="E183" s="32">
        <v>10.016999999999999</v>
      </c>
      <c r="F183" s="32">
        <v>10.016999999999999</v>
      </c>
    </row>
    <row r="184" spans="1:9" ht="31.5" x14ac:dyDescent="0.25">
      <c r="A184" s="29" t="s">
        <v>133</v>
      </c>
      <c r="B184" s="30" t="s">
        <v>305</v>
      </c>
      <c r="C184" s="31" t="s">
        <v>293</v>
      </c>
      <c r="D184" s="32">
        <v>13.17</v>
      </c>
      <c r="E184" s="32">
        <v>9.2189999999999994</v>
      </c>
      <c r="F184" s="32">
        <v>9.2189999999999994</v>
      </c>
    </row>
    <row r="185" spans="1:9" ht="31.5" x14ac:dyDescent="0.25">
      <c r="A185" s="42" t="s">
        <v>404</v>
      </c>
      <c r="B185" s="30" t="s">
        <v>306</v>
      </c>
      <c r="C185" s="31"/>
      <c r="D185" s="32">
        <f>SUM(D186:D188)</f>
        <v>32.85</v>
      </c>
      <c r="E185" s="32">
        <f t="shared" ref="E185:F185" si="87">SUM(E186:E188)</f>
        <v>22.995000000000001</v>
      </c>
      <c r="F185" s="32">
        <f t="shared" si="87"/>
        <v>22.995000000000001</v>
      </c>
    </row>
    <row r="186" spans="1:9" ht="47.25" x14ac:dyDescent="0.25">
      <c r="A186" s="42" t="s">
        <v>581</v>
      </c>
      <c r="B186" s="30" t="s">
        <v>306</v>
      </c>
      <c r="C186" s="31">
        <v>240</v>
      </c>
      <c r="D186" s="32">
        <v>27</v>
      </c>
      <c r="E186" s="32">
        <v>18.899999999999999</v>
      </c>
      <c r="F186" s="32">
        <v>18.899999999999999</v>
      </c>
    </row>
    <row r="187" spans="1:9" ht="47.25" x14ac:dyDescent="0.25">
      <c r="A187" s="29" t="s">
        <v>582</v>
      </c>
      <c r="B187" s="30" t="s">
        <v>306</v>
      </c>
      <c r="C187" s="31">
        <v>320</v>
      </c>
      <c r="D187" s="32">
        <v>0.45</v>
      </c>
      <c r="E187" s="32">
        <v>0.315</v>
      </c>
      <c r="F187" s="32">
        <v>0.315</v>
      </c>
    </row>
    <row r="188" spans="1:9" s="28" customFormat="1" ht="31.5" x14ac:dyDescent="0.25">
      <c r="A188" s="29" t="s">
        <v>134</v>
      </c>
      <c r="B188" s="30" t="s">
        <v>306</v>
      </c>
      <c r="C188" s="31" t="s">
        <v>293</v>
      </c>
      <c r="D188" s="32">
        <v>5.4</v>
      </c>
      <c r="E188" s="32">
        <v>3.78</v>
      </c>
      <c r="F188" s="32">
        <v>3.78</v>
      </c>
      <c r="G188" s="16"/>
      <c r="H188" s="16"/>
      <c r="I188" s="16"/>
    </row>
    <row r="189" spans="1:9" ht="31.5" x14ac:dyDescent="0.25">
      <c r="A189" s="34" t="s">
        <v>405</v>
      </c>
      <c r="B189" s="43" t="s">
        <v>453</v>
      </c>
      <c r="C189" s="33"/>
      <c r="D189" s="27">
        <f>D192+D196+D199+D190+D201+D203+D205+D207+D210+D212</f>
        <v>29282</v>
      </c>
      <c r="E189" s="27">
        <f t="shared" ref="E189:F189" si="88">E192+E196+E199+E190+E201+E203+E205+E207+E210+E212</f>
        <v>29298</v>
      </c>
      <c r="F189" s="27">
        <f t="shared" si="88"/>
        <v>29320</v>
      </c>
      <c r="G189" s="28"/>
      <c r="H189" s="28"/>
      <c r="I189" s="28"/>
    </row>
    <row r="190" spans="1:9" ht="47.25" x14ac:dyDescent="0.25">
      <c r="A190" s="29" t="s">
        <v>668</v>
      </c>
      <c r="B190" s="30" t="s">
        <v>309</v>
      </c>
      <c r="C190" s="31"/>
      <c r="D190" s="32">
        <f>D191</f>
        <v>715.4</v>
      </c>
      <c r="E190" s="32">
        <f t="shared" ref="E190:F190" si="89">E191</f>
        <v>715.4</v>
      </c>
      <c r="F190" s="32">
        <f t="shared" si="89"/>
        <v>715.4</v>
      </c>
    </row>
    <row r="191" spans="1:9" ht="78.75" x14ac:dyDescent="0.25">
      <c r="A191" s="29" t="s">
        <v>139</v>
      </c>
      <c r="B191" s="30" t="s">
        <v>309</v>
      </c>
      <c r="C191" s="31" t="s">
        <v>227</v>
      </c>
      <c r="D191" s="32">
        <v>715.4</v>
      </c>
      <c r="E191" s="32">
        <v>715.4</v>
      </c>
      <c r="F191" s="32">
        <v>715.4</v>
      </c>
    </row>
    <row r="192" spans="1:9" ht="47.25" x14ac:dyDescent="0.25">
      <c r="A192" s="44" t="s">
        <v>584</v>
      </c>
      <c r="B192" s="45" t="s">
        <v>310</v>
      </c>
      <c r="C192" s="33"/>
      <c r="D192" s="32">
        <f>SUM(D193:D195)</f>
        <v>12961.6</v>
      </c>
      <c r="E192" s="32">
        <f t="shared" ref="E192:F192" si="90">SUM(E193:E195)</f>
        <v>12961.6</v>
      </c>
      <c r="F192" s="32">
        <f t="shared" si="90"/>
        <v>12961.6</v>
      </c>
      <c r="G192" s="28"/>
      <c r="H192" s="28"/>
      <c r="I192" s="28"/>
    </row>
    <row r="193" spans="1:9" ht="63" x14ac:dyDescent="0.25">
      <c r="A193" s="44" t="s">
        <v>583</v>
      </c>
      <c r="B193" s="45" t="s">
        <v>310</v>
      </c>
      <c r="C193" s="31" t="s">
        <v>258</v>
      </c>
      <c r="D193" s="32">
        <v>12767</v>
      </c>
      <c r="E193" s="32">
        <v>12767</v>
      </c>
      <c r="F193" s="32">
        <v>12767</v>
      </c>
      <c r="G193" s="28"/>
      <c r="H193" s="28"/>
      <c r="I193" s="28"/>
    </row>
    <row r="194" spans="1:9" ht="63" x14ac:dyDescent="0.25">
      <c r="A194" s="44" t="s">
        <v>585</v>
      </c>
      <c r="B194" s="45" t="s">
        <v>310</v>
      </c>
      <c r="C194" s="31" t="s">
        <v>229</v>
      </c>
      <c r="D194" s="32">
        <v>190</v>
      </c>
      <c r="E194" s="32">
        <v>190</v>
      </c>
      <c r="F194" s="32">
        <v>190</v>
      </c>
      <c r="G194" s="28"/>
      <c r="H194" s="28"/>
      <c r="I194" s="28"/>
    </row>
    <row r="195" spans="1:9" ht="47.25" x14ac:dyDescent="0.25">
      <c r="A195" s="44" t="s">
        <v>586</v>
      </c>
      <c r="B195" s="45" t="s">
        <v>310</v>
      </c>
      <c r="C195" s="31" t="s">
        <v>260</v>
      </c>
      <c r="D195" s="32">
        <v>4.5999999999999996</v>
      </c>
      <c r="E195" s="32">
        <v>4.5999999999999996</v>
      </c>
      <c r="F195" s="32">
        <v>4.5999999999999996</v>
      </c>
      <c r="G195" s="28"/>
      <c r="H195" s="28"/>
      <c r="I195" s="28"/>
    </row>
    <row r="196" spans="1:9" ht="31.5" x14ac:dyDescent="0.25">
      <c r="A196" s="29" t="s">
        <v>667</v>
      </c>
      <c r="B196" s="30" t="s">
        <v>135</v>
      </c>
      <c r="C196" s="31"/>
      <c r="D196" s="32">
        <f>SUM(D197:D198)</f>
        <v>256</v>
      </c>
      <c r="E196" s="32">
        <f t="shared" ref="E196:F196" si="91">SUM(E197:E198)</f>
        <v>256</v>
      </c>
      <c r="F196" s="32">
        <f t="shared" si="91"/>
        <v>256</v>
      </c>
    </row>
    <row r="197" spans="1:9" ht="63" x14ac:dyDescent="0.25">
      <c r="A197" s="29" t="s">
        <v>137</v>
      </c>
      <c r="B197" s="30" t="s">
        <v>135</v>
      </c>
      <c r="C197" s="31" t="s">
        <v>227</v>
      </c>
      <c r="D197" s="32">
        <v>56</v>
      </c>
      <c r="E197" s="32">
        <v>56</v>
      </c>
      <c r="F197" s="32">
        <v>56</v>
      </c>
    </row>
    <row r="198" spans="1:9" ht="47.25" x14ac:dyDescent="0.25">
      <c r="A198" s="29" t="s">
        <v>136</v>
      </c>
      <c r="B198" s="30" t="s">
        <v>135</v>
      </c>
      <c r="C198" s="31" t="s">
        <v>307</v>
      </c>
      <c r="D198" s="32">
        <v>200</v>
      </c>
      <c r="E198" s="32">
        <v>200</v>
      </c>
      <c r="F198" s="32">
        <v>200</v>
      </c>
    </row>
    <row r="199" spans="1:9" s="15" customFormat="1" ht="47.25" x14ac:dyDescent="0.25">
      <c r="A199" s="46" t="s">
        <v>666</v>
      </c>
      <c r="B199" s="47" t="s">
        <v>308</v>
      </c>
      <c r="C199" s="48"/>
      <c r="D199" s="49">
        <f>D200</f>
        <v>544</v>
      </c>
      <c r="E199" s="49">
        <f t="shared" ref="E199:F199" si="92">E200</f>
        <v>560</v>
      </c>
      <c r="F199" s="49">
        <f t="shared" si="92"/>
        <v>582</v>
      </c>
    </row>
    <row r="200" spans="1:9" s="15" customFormat="1" ht="63" x14ac:dyDescent="0.25">
      <c r="A200" s="46" t="s">
        <v>138</v>
      </c>
      <c r="B200" s="47" t="s">
        <v>308</v>
      </c>
      <c r="C200" s="48" t="s">
        <v>232</v>
      </c>
      <c r="D200" s="49">
        <v>544</v>
      </c>
      <c r="E200" s="49">
        <v>560</v>
      </c>
      <c r="F200" s="49">
        <v>582</v>
      </c>
    </row>
    <row r="201" spans="1:9" ht="63" x14ac:dyDescent="0.25">
      <c r="A201" s="29" t="s">
        <v>665</v>
      </c>
      <c r="B201" s="30" t="s">
        <v>311</v>
      </c>
      <c r="C201" s="31"/>
      <c r="D201" s="32">
        <f>D202</f>
        <v>43.2</v>
      </c>
      <c r="E201" s="32">
        <f t="shared" ref="E201:F201" si="93">E202</f>
        <v>43.2</v>
      </c>
      <c r="F201" s="32">
        <f t="shared" si="93"/>
        <v>43.2</v>
      </c>
    </row>
    <row r="202" spans="1:9" ht="78.75" x14ac:dyDescent="0.25">
      <c r="A202" s="29" t="s">
        <v>143</v>
      </c>
      <c r="B202" s="30" t="s">
        <v>311</v>
      </c>
      <c r="C202" s="31" t="s">
        <v>227</v>
      </c>
      <c r="D202" s="32">
        <v>43.2</v>
      </c>
      <c r="E202" s="32">
        <v>43.2</v>
      </c>
      <c r="F202" s="32">
        <v>43.2</v>
      </c>
    </row>
    <row r="203" spans="1:9" ht="47.25" x14ac:dyDescent="0.25">
      <c r="A203" s="29" t="s">
        <v>664</v>
      </c>
      <c r="B203" s="30" t="s">
        <v>312</v>
      </c>
      <c r="C203" s="31"/>
      <c r="D203" s="32">
        <f>D204</f>
        <v>160</v>
      </c>
      <c r="E203" s="32">
        <f t="shared" ref="E203:F203" si="94">E204</f>
        <v>160</v>
      </c>
      <c r="F203" s="32">
        <f t="shared" si="94"/>
        <v>160</v>
      </c>
    </row>
    <row r="204" spans="1:9" ht="78.75" x14ac:dyDescent="0.25">
      <c r="A204" s="29" t="s">
        <v>144</v>
      </c>
      <c r="B204" s="30" t="s">
        <v>312</v>
      </c>
      <c r="C204" s="31" t="s">
        <v>227</v>
      </c>
      <c r="D204" s="32">
        <v>160</v>
      </c>
      <c r="E204" s="32">
        <v>160</v>
      </c>
      <c r="F204" s="32">
        <v>160</v>
      </c>
    </row>
    <row r="205" spans="1:9" ht="110.25" x14ac:dyDescent="0.25">
      <c r="A205" s="29" t="s">
        <v>145</v>
      </c>
      <c r="B205" s="30" t="s">
        <v>313</v>
      </c>
      <c r="C205" s="31"/>
      <c r="D205" s="32">
        <f>D206</f>
        <v>0</v>
      </c>
      <c r="E205" s="32">
        <f t="shared" ref="E205:F205" si="95">E206</f>
        <v>0</v>
      </c>
      <c r="F205" s="32">
        <f t="shared" si="95"/>
        <v>0</v>
      </c>
    </row>
    <row r="206" spans="1:9" ht="110.25" x14ac:dyDescent="0.25">
      <c r="A206" s="29" t="s">
        <v>145</v>
      </c>
      <c r="B206" s="30" t="s">
        <v>313</v>
      </c>
      <c r="C206" s="31" t="s">
        <v>232</v>
      </c>
      <c r="D206" s="32"/>
      <c r="E206" s="32"/>
      <c r="F206" s="32"/>
    </row>
    <row r="207" spans="1:9" ht="141.75" x14ac:dyDescent="0.25">
      <c r="A207" s="29" t="s">
        <v>663</v>
      </c>
      <c r="B207" s="30" t="s">
        <v>314</v>
      </c>
      <c r="C207" s="31"/>
      <c r="D207" s="32">
        <f>SUM(D208:D209)</f>
        <v>13837</v>
      </c>
      <c r="E207" s="32">
        <f t="shared" ref="E207:F207" si="96">SUM(E208:E209)</f>
        <v>13837</v>
      </c>
      <c r="F207" s="32">
        <f t="shared" si="96"/>
        <v>13837</v>
      </c>
    </row>
    <row r="208" spans="1:9" ht="157.5" x14ac:dyDescent="0.25">
      <c r="A208" s="29" t="s">
        <v>146</v>
      </c>
      <c r="B208" s="30" t="s">
        <v>314</v>
      </c>
      <c r="C208" s="31" t="s">
        <v>232</v>
      </c>
      <c r="D208" s="32">
        <v>10000</v>
      </c>
      <c r="E208" s="32">
        <v>10000</v>
      </c>
      <c r="F208" s="32">
        <v>10000</v>
      </c>
    </row>
    <row r="209" spans="1:9" ht="157.5" x14ac:dyDescent="0.25">
      <c r="A209" s="29" t="s">
        <v>147</v>
      </c>
      <c r="B209" s="30" t="s">
        <v>314</v>
      </c>
      <c r="C209" s="31" t="s">
        <v>227</v>
      </c>
      <c r="D209" s="32">
        <v>3837</v>
      </c>
      <c r="E209" s="32">
        <v>3837</v>
      </c>
      <c r="F209" s="32">
        <v>3837</v>
      </c>
    </row>
    <row r="210" spans="1:9" ht="126" x14ac:dyDescent="0.25">
      <c r="A210" s="29" t="s">
        <v>662</v>
      </c>
      <c r="B210" s="30" t="s">
        <v>315</v>
      </c>
      <c r="C210" s="31"/>
      <c r="D210" s="32">
        <f>D211</f>
        <v>240</v>
      </c>
      <c r="E210" s="32">
        <f t="shared" ref="E210:F210" si="97">E211</f>
        <v>240</v>
      </c>
      <c r="F210" s="32">
        <f t="shared" si="97"/>
        <v>240</v>
      </c>
    </row>
    <row r="211" spans="1:9" ht="141.75" x14ac:dyDescent="0.25">
      <c r="A211" s="29" t="s">
        <v>148</v>
      </c>
      <c r="B211" s="30" t="s">
        <v>315</v>
      </c>
      <c r="C211" s="31" t="s">
        <v>232</v>
      </c>
      <c r="D211" s="32">
        <v>240</v>
      </c>
      <c r="E211" s="32">
        <v>240</v>
      </c>
      <c r="F211" s="32">
        <v>240</v>
      </c>
    </row>
    <row r="212" spans="1:9" ht="31.5" x14ac:dyDescent="0.25">
      <c r="A212" s="29" t="s">
        <v>661</v>
      </c>
      <c r="B212" s="30" t="s">
        <v>149</v>
      </c>
      <c r="C212" s="31"/>
      <c r="D212" s="32">
        <f>D213</f>
        <v>524.79999999999995</v>
      </c>
      <c r="E212" s="32">
        <f t="shared" ref="E212:F212" si="98">E213</f>
        <v>524.79999999999995</v>
      </c>
      <c r="F212" s="32">
        <f t="shared" si="98"/>
        <v>524.79999999999995</v>
      </c>
    </row>
    <row r="213" spans="1:9" s="28" customFormat="1" ht="63" x14ac:dyDescent="0.25">
      <c r="A213" s="29" t="s">
        <v>150</v>
      </c>
      <c r="B213" s="30" t="s">
        <v>149</v>
      </c>
      <c r="C213" s="31">
        <v>240</v>
      </c>
      <c r="D213" s="32">
        <v>524.79999999999995</v>
      </c>
      <c r="E213" s="32">
        <v>524.79999999999995</v>
      </c>
      <c r="F213" s="32">
        <v>524.79999999999995</v>
      </c>
      <c r="G213" s="16"/>
      <c r="H213" s="16"/>
      <c r="I213" s="16"/>
    </row>
    <row r="214" spans="1:9" ht="31.5" x14ac:dyDescent="0.25">
      <c r="A214" s="50" t="s">
        <v>389</v>
      </c>
      <c r="B214" s="25" t="s">
        <v>454</v>
      </c>
      <c r="C214" s="33"/>
      <c r="D214" s="27">
        <f>D215+D219+D221+D223</f>
        <v>20907.240000000002</v>
      </c>
      <c r="E214" s="27">
        <f t="shared" ref="E214:F214" si="99">E215+E219+E221+E223</f>
        <v>20341.560000000001</v>
      </c>
      <c r="F214" s="27">
        <f t="shared" si="99"/>
        <v>20313.080000000002</v>
      </c>
      <c r="G214" s="28"/>
      <c r="H214" s="28"/>
      <c r="I214" s="28"/>
    </row>
    <row r="215" spans="1:9" x14ac:dyDescent="0.25">
      <c r="A215" s="29" t="s">
        <v>645</v>
      </c>
      <c r="B215" s="30" t="s">
        <v>316</v>
      </c>
      <c r="C215" s="31"/>
      <c r="D215" s="32">
        <f>SUM(D216:D218)</f>
        <v>1657.04</v>
      </c>
      <c r="E215" s="32">
        <f>SUM(E216:E218)</f>
        <v>1635.68</v>
      </c>
      <c r="F215" s="32">
        <f>SUM(F216:F218)</f>
        <v>1607.1999999999998</v>
      </c>
    </row>
    <row r="216" spans="1:9" ht="47.25" x14ac:dyDescent="0.25">
      <c r="A216" s="29" t="s">
        <v>116</v>
      </c>
      <c r="B216" s="30" t="s">
        <v>316</v>
      </c>
      <c r="C216" s="31">
        <v>120</v>
      </c>
      <c r="D216" s="32">
        <v>1585.84</v>
      </c>
      <c r="E216" s="32">
        <v>1585.84</v>
      </c>
      <c r="F216" s="32">
        <v>1585.84</v>
      </c>
    </row>
    <row r="217" spans="1:9" ht="47.25" x14ac:dyDescent="0.25">
      <c r="A217" s="29" t="s">
        <v>152</v>
      </c>
      <c r="B217" s="30" t="s">
        <v>316</v>
      </c>
      <c r="C217" s="31">
        <v>240</v>
      </c>
      <c r="D217" s="32">
        <v>15.2</v>
      </c>
      <c r="E217" s="32">
        <v>10.639999999999999</v>
      </c>
      <c r="F217" s="32">
        <v>4.5599999999999996</v>
      </c>
    </row>
    <row r="218" spans="1:9" ht="31.5" x14ac:dyDescent="0.25">
      <c r="A218" s="29" t="s">
        <v>151</v>
      </c>
      <c r="B218" s="30" t="s">
        <v>316</v>
      </c>
      <c r="C218" s="31">
        <v>850</v>
      </c>
      <c r="D218" s="32">
        <v>56</v>
      </c>
      <c r="E218" s="32">
        <v>39.199999999999996</v>
      </c>
      <c r="F218" s="32">
        <v>16.8</v>
      </c>
    </row>
    <row r="219" spans="1:9" ht="47.25" x14ac:dyDescent="0.25">
      <c r="A219" s="29" t="s">
        <v>588</v>
      </c>
      <c r="B219" s="30" t="s">
        <v>587</v>
      </c>
      <c r="C219" s="31"/>
      <c r="D219" s="32">
        <f>D220</f>
        <v>17252.400000000001</v>
      </c>
      <c r="E219" s="32">
        <f t="shared" ref="E219:F219" si="100">E220</f>
        <v>17252.400000000001</v>
      </c>
      <c r="F219" s="32">
        <f t="shared" si="100"/>
        <v>17252.400000000001</v>
      </c>
    </row>
    <row r="220" spans="1:9" ht="63" x14ac:dyDescent="0.25">
      <c r="A220" s="29" t="s">
        <v>168</v>
      </c>
      <c r="B220" s="30" t="s">
        <v>587</v>
      </c>
      <c r="C220" s="31" t="s">
        <v>258</v>
      </c>
      <c r="D220" s="32">
        <v>17252.400000000001</v>
      </c>
      <c r="E220" s="32">
        <v>17252.400000000001</v>
      </c>
      <c r="F220" s="32">
        <v>17252.400000000001</v>
      </c>
    </row>
    <row r="221" spans="1:9" ht="31.5" x14ac:dyDescent="0.25">
      <c r="A221" s="29" t="s">
        <v>591</v>
      </c>
      <c r="B221" s="30" t="s">
        <v>590</v>
      </c>
      <c r="C221" s="31"/>
      <c r="D221" s="32">
        <f t="shared" ref="D221:F221" si="101">D222</f>
        <v>777.6</v>
      </c>
      <c r="E221" s="32">
        <f t="shared" si="101"/>
        <v>233.28</v>
      </c>
      <c r="F221" s="32">
        <f t="shared" si="101"/>
        <v>233.28</v>
      </c>
    </row>
    <row r="222" spans="1:9" ht="63" x14ac:dyDescent="0.25">
      <c r="A222" s="29" t="s">
        <v>589</v>
      </c>
      <c r="B222" s="30" t="s">
        <v>590</v>
      </c>
      <c r="C222" s="31">
        <v>240</v>
      </c>
      <c r="D222" s="32">
        <v>777.6</v>
      </c>
      <c r="E222" s="32">
        <v>233.28</v>
      </c>
      <c r="F222" s="32">
        <v>233.28</v>
      </c>
    </row>
    <row r="223" spans="1:9" ht="141.75" x14ac:dyDescent="0.25">
      <c r="A223" s="29" t="s">
        <v>660</v>
      </c>
      <c r="B223" s="30" t="s">
        <v>318</v>
      </c>
      <c r="C223" s="31"/>
      <c r="D223" s="32">
        <f>SUM(D224:D225)</f>
        <v>1220.2</v>
      </c>
      <c r="E223" s="32">
        <f t="shared" ref="E223:F223" si="102">SUM(E224:E225)</f>
        <v>1220.2</v>
      </c>
      <c r="F223" s="32">
        <f t="shared" si="102"/>
        <v>1220.2</v>
      </c>
    </row>
    <row r="224" spans="1:9" s="28" customFormat="1" ht="173.25" x14ac:dyDescent="0.25">
      <c r="A224" s="29" t="s">
        <v>155</v>
      </c>
      <c r="B224" s="30" t="s">
        <v>318</v>
      </c>
      <c r="C224" s="31" t="s">
        <v>264</v>
      </c>
      <c r="D224" s="32">
        <v>1136</v>
      </c>
      <c r="E224" s="32">
        <v>1136</v>
      </c>
      <c r="F224" s="32">
        <v>1136</v>
      </c>
      <c r="G224" s="16"/>
      <c r="H224" s="16"/>
      <c r="I224" s="16"/>
    </row>
    <row r="225" spans="1:9" ht="173.25" x14ac:dyDescent="0.25">
      <c r="A225" s="29" t="s">
        <v>154</v>
      </c>
      <c r="B225" s="30" t="s">
        <v>318</v>
      </c>
      <c r="C225" s="31" t="s">
        <v>229</v>
      </c>
      <c r="D225" s="32">
        <v>84.2</v>
      </c>
      <c r="E225" s="32">
        <v>84.2</v>
      </c>
      <c r="F225" s="32">
        <v>84.2</v>
      </c>
    </row>
    <row r="226" spans="1:9" ht="47.25" x14ac:dyDescent="0.25">
      <c r="A226" s="34" t="s">
        <v>406</v>
      </c>
      <c r="B226" s="25" t="s">
        <v>455</v>
      </c>
      <c r="C226" s="33"/>
      <c r="D226" s="27">
        <f>D227</f>
        <v>1478.1</v>
      </c>
      <c r="E226" s="27">
        <f t="shared" ref="E226:F227" si="103">E227</f>
        <v>1034.7</v>
      </c>
      <c r="F226" s="27">
        <f t="shared" si="103"/>
        <v>443.4</v>
      </c>
      <c r="G226" s="28"/>
      <c r="H226" s="28"/>
      <c r="I226" s="28"/>
    </row>
    <row r="227" spans="1:9" ht="47.25" x14ac:dyDescent="0.25">
      <c r="A227" s="29" t="s">
        <v>156</v>
      </c>
      <c r="B227" s="30" t="s">
        <v>319</v>
      </c>
      <c r="C227" s="31"/>
      <c r="D227" s="32">
        <f>D228</f>
        <v>1478.1</v>
      </c>
      <c r="E227" s="32">
        <f t="shared" si="103"/>
        <v>1034.7</v>
      </c>
      <c r="F227" s="32">
        <f t="shared" si="103"/>
        <v>443.4</v>
      </c>
    </row>
    <row r="228" spans="1:9" s="28" customFormat="1" ht="47.25" x14ac:dyDescent="0.25">
      <c r="A228" s="29" t="s">
        <v>156</v>
      </c>
      <c r="B228" s="30" t="s">
        <v>319</v>
      </c>
      <c r="C228" s="31" t="s">
        <v>293</v>
      </c>
      <c r="D228" s="32">
        <v>1478.1</v>
      </c>
      <c r="E228" s="32">
        <v>1034.7</v>
      </c>
      <c r="F228" s="32">
        <v>443.4</v>
      </c>
      <c r="G228" s="16"/>
      <c r="H228" s="16"/>
      <c r="I228" s="16"/>
    </row>
    <row r="229" spans="1:9" ht="31.5" x14ac:dyDescent="0.25">
      <c r="A229" s="50" t="s">
        <v>407</v>
      </c>
      <c r="B229" s="43" t="s">
        <v>456</v>
      </c>
      <c r="C229" s="33"/>
      <c r="D229" s="27">
        <f>D230+D232+D234</f>
        <v>3221.3999999999996</v>
      </c>
      <c r="E229" s="27">
        <f t="shared" ref="E229:F229" si="104">E230+E232+E234</f>
        <v>2902.83</v>
      </c>
      <c r="F229" s="27">
        <f t="shared" si="104"/>
        <v>2902.83</v>
      </c>
      <c r="G229" s="28"/>
      <c r="H229" s="28"/>
      <c r="I229" s="28"/>
    </row>
    <row r="230" spans="1:9" ht="47.25" x14ac:dyDescent="0.25">
      <c r="A230" s="29" t="s">
        <v>588</v>
      </c>
      <c r="B230" s="30" t="s">
        <v>320</v>
      </c>
      <c r="C230" s="31"/>
      <c r="D230" s="32">
        <f>D231</f>
        <v>1857.5</v>
      </c>
      <c r="E230" s="32">
        <f t="shared" ref="E230:F230" si="105">E231</f>
        <v>1857.5</v>
      </c>
      <c r="F230" s="32">
        <f t="shared" si="105"/>
        <v>1857.5</v>
      </c>
    </row>
    <row r="231" spans="1:9" ht="47.25" x14ac:dyDescent="0.25">
      <c r="A231" s="29" t="s">
        <v>593</v>
      </c>
      <c r="B231" s="30" t="s">
        <v>320</v>
      </c>
      <c r="C231" s="31">
        <v>620</v>
      </c>
      <c r="D231" s="32">
        <v>1857.5</v>
      </c>
      <c r="E231" s="32">
        <v>1857.5</v>
      </c>
      <c r="F231" s="32">
        <v>1857.5</v>
      </c>
    </row>
    <row r="232" spans="1:9" ht="31.5" x14ac:dyDescent="0.25">
      <c r="A232" s="29" t="s">
        <v>552</v>
      </c>
      <c r="B232" s="30" t="s">
        <v>321</v>
      </c>
      <c r="C232" s="31"/>
      <c r="D232" s="32">
        <f>D233</f>
        <v>455.1</v>
      </c>
      <c r="E232" s="32">
        <f t="shared" ref="E232:F232" si="106">E233</f>
        <v>136.53</v>
      </c>
      <c r="F232" s="32">
        <f t="shared" si="106"/>
        <v>136.53</v>
      </c>
    </row>
    <row r="233" spans="1:9" ht="47.25" x14ac:dyDescent="0.25">
      <c r="A233" s="29" t="s">
        <v>165</v>
      </c>
      <c r="B233" s="30" t="s">
        <v>321</v>
      </c>
      <c r="C233" s="31">
        <v>620</v>
      </c>
      <c r="D233" s="32">
        <v>455.1</v>
      </c>
      <c r="E233" s="32">
        <v>136.53</v>
      </c>
      <c r="F233" s="32">
        <v>136.53</v>
      </c>
    </row>
    <row r="234" spans="1:9" ht="31.5" x14ac:dyDescent="0.25">
      <c r="A234" s="29" t="s">
        <v>594</v>
      </c>
      <c r="B234" s="30" t="s">
        <v>592</v>
      </c>
      <c r="C234" s="31"/>
      <c r="D234" s="32">
        <f>D235</f>
        <v>908.8</v>
      </c>
      <c r="E234" s="32">
        <f t="shared" ref="E234:F234" si="107">E235</f>
        <v>908.8</v>
      </c>
      <c r="F234" s="32">
        <f t="shared" si="107"/>
        <v>908.8</v>
      </c>
    </row>
    <row r="235" spans="1:9" s="28" customFormat="1" ht="47.25" x14ac:dyDescent="0.25">
      <c r="A235" s="29" t="s">
        <v>595</v>
      </c>
      <c r="B235" s="30" t="s">
        <v>592</v>
      </c>
      <c r="C235" s="31">
        <v>620</v>
      </c>
      <c r="D235" s="32">
        <v>908.8</v>
      </c>
      <c r="E235" s="32">
        <v>908.8</v>
      </c>
      <c r="F235" s="32">
        <v>908.8</v>
      </c>
      <c r="G235" s="16"/>
      <c r="H235" s="16"/>
      <c r="I235" s="16"/>
    </row>
    <row r="236" spans="1:9" s="54" customFormat="1" ht="31.5" x14ac:dyDescent="0.25">
      <c r="A236" s="51" t="s">
        <v>596</v>
      </c>
      <c r="B236" s="52" t="s">
        <v>601</v>
      </c>
      <c r="C236" s="52" t="s">
        <v>597</v>
      </c>
      <c r="D236" s="53">
        <f>SUM(D237)</f>
        <v>2.7</v>
      </c>
      <c r="E236" s="53">
        <f t="shared" ref="E236:F236" si="108">SUM(E237)</f>
        <v>1.89</v>
      </c>
      <c r="F236" s="53">
        <f t="shared" si="108"/>
        <v>1.89</v>
      </c>
    </row>
    <row r="237" spans="1:9" s="54" customFormat="1" ht="31.5" x14ac:dyDescent="0.25">
      <c r="A237" s="10" t="s">
        <v>598</v>
      </c>
      <c r="B237" s="11" t="s">
        <v>602</v>
      </c>
      <c r="C237" s="11" t="s">
        <v>597</v>
      </c>
      <c r="D237" s="55">
        <f>SUM(D238)</f>
        <v>2.7</v>
      </c>
      <c r="E237" s="55">
        <f t="shared" ref="E237:F237" si="109">SUM(E238)</f>
        <v>1.89</v>
      </c>
      <c r="F237" s="55">
        <f t="shared" si="109"/>
        <v>1.89</v>
      </c>
    </row>
    <row r="238" spans="1:9" s="54" customFormat="1" ht="47.25" x14ac:dyDescent="0.25">
      <c r="A238" s="56" t="s">
        <v>603</v>
      </c>
      <c r="B238" s="57" t="s">
        <v>602</v>
      </c>
      <c r="C238" s="57" t="s">
        <v>564</v>
      </c>
      <c r="D238" s="58">
        <v>2.7</v>
      </c>
      <c r="E238" s="58">
        <v>1.89</v>
      </c>
      <c r="F238" s="58">
        <v>1.89</v>
      </c>
    </row>
    <row r="239" spans="1:9" s="54" customFormat="1" x14ac:dyDescent="0.25">
      <c r="A239" s="51" t="s">
        <v>599</v>
      </c>
      <c r="B239" s="52" t="s">
        <v>604</v>
      </c>
      <c r="C239" s="52" t="s">
        <v>597</v>
      </c>
      <c r="D239" s="53">
        <f>SUM(D240)</f>
        <v>532.29999999999995</v>
      </c>
      <c r="E239" s="53">
        <f t="shared" ref="E239:F239" si="110">SUM(E240)</f>
        <v>385.59000000000003</v>
      </c>
      <c r="F239" s="53">
        <f t="shared" si="110"/>
        <v>385.59000000000003</v>
      </c>
    </row>
    <row r="240" spans="1:9" s="54" customFormat="1" ht="31.5" x14ac:dyDescent="0.25">
      <c r="A240" s="10" t="s">
        <v>600</v>
      </c>
      <c r="B240" s="11" t="s">
        <v>605</v>
      </c>
      <c r="C240" s="11" t="s">
        <v>597</v>
      </c>
      <c r="D240" s="55">
        <f>SUM(D241:D243)</f>
        <v>532.29999999999995</v>
      </c>
      <c r="E240" s="55">
        <f>SUM(E241:E243)</f>
        <v>385.59000000000003</v>
      </c>
      <c r="F240" s="55">
        <f>SUM(F241:F243)</f>
        <v>385.59000000000003</v>
      </c>
    </row>
    <row r="241" spans="1:256" s="54" customFormat="1" ht="63" x14ac:dyDescent="0.25">
      <c r="A241" s="56" t="s">
        <v>606</v>
      </c>
      <c r="B241" s="57" t="s">
        <v>605</v>
      </c>
      <c r="C241" s="57" t="s">
        <v>229</v>
      </c>
      <c r="D241" s="58">
        <v>67.7</v>
      </c>
      <c r="E241" s="58">
        <v>47.39</v>
      </c>
      <c r="F241" s="58">
        <v>47.39</v>
      </c>
    </row>
    <row r="242" spans="1:256" s="54" customFormat="1" ht="47.25" x14ac:dyDescent="0.25">
      <c r="A242" s="56" t="s">
        <v>607</v>
      </c>
      <c r="B242" s="57" t="s">
        <v>605</v>
      </c>
      <c r="C242" s="57" t="s">
        <v>293</v>
      </c>
      <c r="D242" s="58">
        <v>425.5</v>
      </c>
      <c r="E242" s="58">
        <v>299.10000000000002</v>
      </c>
      <c r="F242" s="58">
        <v>299.10000000000002</v>
      </c>
    </row>
    <row r="243" spans="1:256" s="54" customFormat="1" ht="47.25" x14ac:dyDescent="0.25">
      <c r="A243" s="56" t="s">
        <v>608</v>
      </c>
      <c r="B243" s="57" t="s">
        <v>605</v>
      </c>
      <c r="C243" s="57" t="s">
        <v>260</v>
      </c>
      <c r="D243" s="58">
        <v>39.1</v>
      </c>
      <c r="E243" s="58">
        <v>39.1</v>
      </c>
      <c r="F243" s="58">
        <v>39.1</v>
      </c>
    </row>
    <row r="244" spans="1:256" ht="47.25" x14ac:dyDescent="0.25">
      <c r="A244" s="34" t="s">
        <v>409</v>
      </c>
      <c r="B244" s="25" t="s">
        <v>457</v>
      </c>
      <c r="C244" s="33"/>
      <c r="D244" s="27">
        <f>D245</f>
        <v>2570.1999999999998</v>
      </c>
      <c r="E244" s="27">
        <f t="shared" ref="E244:F245" si="111">E245</f>
        <v>0</v>
      </c>
      <c r="F244" s="27">
        <f t="shared" si="111"/>
        <v>0</v>
      </c>
      <c r="G244" s="28"/>
      <c r="H244" s="28"/>
      <c r="I244" s="28"/>
    </row>
    <row r="245" spans="1:256" ht="47.25" x14ac:dyDescent="0.25">
      <c r="A245" s="29" t="s">
        <v>609</v>
      </c>
      <c r="B245" s="30" t="s">
        <v>408</v>
      </c>
      <c r="C245" s="31"/>
      <c r="D245" s="32">
        <f>D246</f>
        <v>2570.1999999999998</v>
      </c>
      <c r="E245" s="32">
        <f t="shared" si="111"/>
        <v>0</v>
      </c>
      <c r="F245" s="32">
        <f t="shared" si="111"/>
        <v>0</v>
      </c>
    </row>
    <row r="246" spans="1:256" ht="78.75" x14ac:dyDescent="0.25">
      <c r="A246" s="29" t="s">
        <v>162</v>
      </c>
      <c r="B246" s="30" t="s">
        <v>408</v>
      </c>
      <c r="C246" s="31">
        <v>240</v>
      </c>
      <c r="D246" s="32">
        <v>2570.1999999999998</v>
      </c>
      <c r="E246" s="32">
        <v>0</v>
      </c>
      <c r="F246" s="32">
        <v>0</v>
      </c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  <c r="AJ246" s="28"/>
      <c r="AK246" s="28"/>
      <c r="AL246" s="28"/>
      <c r="AM246" s="28"/>
      <c r="AN246" s="28"/>
      <c r="AO246" s="28"/>
      <c r="AP246" s="28"/>
      <c r="AQ246" s="28"/>
      <c r="AR246" s="28"/>
      <c r="AS246" s="28"/>
      <c r="AT246" s="28"/>
      <c r="AU246" s="28"/>
      <c r="AV246" s="28"/>
      <c r="AW246" s="28"/>
      <c r="AX246" s="28"/>
      <c r="AY246" s="28"/>
      <c r="AZ246" s="28"/>
      <c r="BA246" s="28"/>
      <c r="BB246" s="28"/>
      <c r="BC246" s="28"/>
      <c r="BD246" s="28"/>
      <c r="BE246" s="28"/>
      <c r="BF246" s="28"/>
      <c r="BG246" s="28"/>
      <c r="BH246" s="28"/>
      <c r="BI246" s="28"/>
      <c r="BJ246" s="28"/>
      <c r="BK246" s="28"/>
      <c r="BL246" s="28"/>
      <c r="BM246" s="28"/>
      <c r="BN246" s="28"/>
      <c r="BO246" s="28"/>
      <c r="BP246" s="28"/>
      <c r="BQ246" s="28"/>
      <c r="BR246" s="28"/>
      <c r="BS246" s="28"/>
      <c r="BT246" s="28"/>
      <c r="BU246" s="28"/>
      <c r="BV246" s="28"/>
      <c r="BW246" s="28"/>
      <c r="BX246" s="28"/>
      <c r="BY246" s="28"/>
      <c r="BZ246" s="28"/>
      <c r="CA246" s="28"/>
      <c r="CB246" s="28"/>
      <c r="CC246" s="28"/>
      <c r="CD246" s="28"/>
      <c r="CE246" s="28"/>
      <c r="CF246" s="28"/>
      <c r="CG246" s="28"/>
      <c r="CH246" s="28"/>
      <c r="CI246" s="28"/>
      <c r="CJ246" s="28"/>
      <c r="CK246" s="28"/>
      <c r="CL246" s="28"/>
      <c r="CM246" s="28"/>
      <c r="CN246" s="28"/>
      <c r="CO246" s="28"/>
      <c r="CP246" s="28"/>
      <c r="CQ246" s="28"/>
      <c r="CR246" s="28"/>
      <c r="CS246" s="28"/>
      <c r="CT246" s="28"/>
      <c r="CU246" s="28"/>
      <c r="CV246" s="28"/>
      <c r="CW246" s="28"/>
      <c r="CX246" s="28"/>
      <c r="CY246" s="28"/>
      <c r="CZ246" s="28"/>
      <c r="DA246" s="28"/>
      <c r="DB246" s="28"/>
      <c r="DC246" s="28"/>
      <c r="DD246" s="28"/>
      <c r="DE246" s="28"/>
      <c r="DF246" s="28"/>
      <c r="DG246" s="28"/>
      <c r="DH246" s="28"/>
      <c r="DI246" s="28"/>
      <c r="DJ246" s="28"/>
      <c r="DK246" s="28"/>
      <c r="DL246" s="28"/>
      <c r="DM246" s="28"/>
      <c r="DN246" s="28"/>
      <c r="DO246" s="28"/>
      <c r="DP246" s="28"/>
      <c r="DQ246" s="28"/>
      <c r="DR246" s="28"/>
      <c r="DS246" s="28"/>
      <c r="DT246" s="28"/>
      <c r="DU246" s="28"/>
      <c r="DV246" s="28"/>
      <c r="DW246" s="28"/>
      <c r="DX246" s="28"/>
      <c r="DY246" s="28"/>
      <c r="DZ246" s="28"/>
      <c r="EA246" s="28"/>
      <c r="EB246" s="28"/>
      <c r="EC246" s="28"/>
      <c r="ED246" s="28"/>
      <c r="EE246" s="28"/>
      <c r="EF246" s="28"/>
      <c r="EG246" s="28"/>
      <c r="EH246" s="28"/>
      <c r="EI246" s="28"/>
      <c r="EJ246" s="28"/>
      <c r="EK246" s="28"/>
      <c r="EL246" s="28"/>
      <c r="EM246" s="28"/>
      <c r="EN246" s="28"/>
      <c r="EO246" s="28"/>
      <c r="EP246" s="28"/>
      <c r="EQ246" s="28"/>
      <c r="ER246" s="28"/>
      <c r="ES246" s="28"/>
      <c r="ET246" s="28"/>
      <c r="EU246" s="28"/>
      <c r="EV246" s="28"/>
      <c r="EW246" s="28"/>
      <c r="EX246" s="28"/>
      <c r="EY246" s="28"/>
      <c r="EZ246" s="28"/>
      <c r="FA246" s="28"/>
      <c r="FB246" s="28"/>
      <c r="FC246" s="28"/>
      <c r="FD246" s="28"/>
      <c r="FE246" s="28"/>
      <c r="FF246" s="28"/>
      <c r="FG246" s="28"/>
      <c r="FH246" s="28"/>
      <c r="FI246" s="28"/>
      <c r="FJ246" s="28"/>
      <c r="FK246" s="28"/>
      <c r="FL246" s="28"/>
      <c r="FM246" s="28"/>
      <c r="FN246" s="28"/>
      <c r="FO246" s="28"/>
      <c r="FP246" s="28"/>
      <c r="FQ246" s="28"/>
      <c r="FR246" s="28"/>
      <c r="FS246" s="28"/>
      <c r="FT246" s="28"/>
      <c r="FU246" s="28"/>
      <c r="FV246" s="28"/>
      <c r="FW246" s="28"/>
      <c r="FX246" s="28"/>
      <c r="FY246" s="28"/>
      <c r="FZ246" s="28"/>
      <c r="GA246" s="28"/>
      <c r="GB246" s="28"/>
      <c r="GC246" s="28"/>
      <c r="GD246" s="28"/>
      <c r="GE246" s="28"/>
      <c r="GF246" s="28"/>
      <c r="GG246" s="28"/>
      <c r="GH246" s="28"/>
      <c r="GI246" s="28"/>
      <c r="GJ246" s="28"/>
      <c r="GK246" s="28"/>
      <c r="GL246" s="28"/>
      <c r="GM246" s="28"/>
      <c r="GN246" s="28"/>
      <c r="GO246" s="28"/>
      <c r="GP246" s="28"/>
      <c r="GQ246" s="28"/>
      <c r="GR246" s="28"/>
      <c r="GS246" s="28"/>
      <c r="GT246" s="28"/>
      <c r="GU246" s="28"/>
      <c r="GV246" s="28"/>
      <c r="GW246" s="28"/>
      <c r="GX246" s="28"/>
      <c r="GY246" s="28"/>
      <c r="GZ246" s="28"/>
      <c r="HA246" s="28"/>
      <c r="HB246" s="28"/>
      <c r="HC246" s="28"/>
      <c r="HD246" s="28"/>
      <c r="HE246" s="28"/>
      <c r="HF246" s="28"/>
      <c r="HG246" s="28"/>
      <c r="HH246" s="28"/>
      <c r="HI246" s="28"/>
      <c r="HJ246" s="28"/>
      <c r="HK246" s="28"/>
      <c r="HL246" s="28"/>
      <c r="HM246" s="28"/>
      <c r="HN246" s="28"/>
      <c r="HO246" s="28"/>
      <c r="HP246" s="28"/>
      <c r="HQ246" s="28"/>
      <c r="HR246" s="28"/>
      <c r="HS246" s="28"/>
      <c r="HT246" s="28"/>
      <c r="HU246" s="28"/>
      <c r="HV246" s="28"/>
      <c r="HW246" s="28"/>
      <c r="HX246" s="28"/>
      <c r="HY246" s="28"/>
      <c r="HZ246" s="28"/>
      <c r="IA246" s="28"/>
      <c r="IB246" s="28"/>
      <c r="IC246" s="28"/>
      <c r="ID246" s="28"/>
      <c r="IE246" s="28"/>
      <c r="IF246" s="28"/>
      <c r="IG246" s="28"/>
      <c r="IH246" s="28"/>
      <c r="II246" s="28"/>
      <c r="IJ246" s="28"/>
      <c r="IK246" s="28"/>
      <c r="IL246" s="28"/>
      <c r="IM246" s="28"/>
      <c r="IN246" s="28"/>
      <c r="IO246" s="28"/>
      <c r="IP246" s="28"/>
      <c r="IQ246" s="28"/>
      <c r="IR246" s="28"/>
      <c r="IS246" s="28"/>
      <c r="IT246" s="28"/>
      <c r="IU246" s="28"/>
      <c r="IV246" s="28"/>
    </row>
    <row r="247" spans="1:256" ht="31.5" x14ac:dyDescent="0.25">
      <c r="A247" s="34" t="s">
        <v>410</v>
      </c>
      <c r="B247" s="43" t="s">
        <v>477</v>
      </c>
      <c r="C247" s="33"/>
      <c r="D247" s="27">
        <f>D248+D259+D270+D275+D285+D295+D299</f>
        <v>131322.15000000002</v>
      </c>
      <c r="E247" s="27">
        <f>E248+E259+E270+E275+E285+E295+E299</f>
        <v>125181.87000000001</v>
      </c>
      <c r="F247" s="27">
        <f>F248+F259+F270+F275+F285+F295+F299</f>
        <v>119598.395</v>
      </c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  <c r="AJ247" s="28"/>
      <c r="AK247" s="28"/>
      <c r="AL247" s="28"/>
      <c r="AM247" s="28"/>
      <c r="AN247" s="28"/>
      <c r="AO247" s="28"/>
      <c r="AP247" s="28"/>
      <c r="AQ247" s="28"/>
      <c r="AR247" s="28"/>
      <c r="AS247" s="28"/>
      <c r="AT247" s="28"/>
      <c r="AU247" s="28"/>
      <c r="AV247" s="28"/>
      <c r="AW247" s="28"/>
      <c r="AX247" s="28"/>
      <c r="AY247" s="28"/>
      <c r="AZ247" s="28"/>
      <c r="BA247" s="28"/>
      <c r="BB247" s="28"/>
      <c r="BC247" s="28"/>
      <c r="BD247" s="28"/>
      <c r="BE247" s="28"/>
      <c r="BF247" s="28"/>
      <c r="BG247" s="28"/>
      <c r="BH247" s="28"/>
      <c r="BI247" s="28"/>
      <c r="BJ247" s="28"/>
      <c r="BK247" s="28"/>
      <c r="BL247" s="28"/>
      <c r="BM247" s="28"/>
      <c r="BN247" s="28"/>
      <c r="BO247" s="28"/>
      <c r="BP247" s="28"/>
      <c r="BQ247" s="28"/>
      <c r="BR247" s="28"/>
      <c r="BS247" s="28"/>
      <c r="BT247" s="28"/>
      <c r="BU247" s="28"/>
      <c r="BV247" s="28"/>
      <c r="BW247" s="28"/>
      <c r="BX247" s="28"/>
      <c r="BY247" s="28"/>
      <c r="BZ247" s="28"/>
      <c r="CA247" s="28"/>
      <c r="CB247" s="28"/>
      <c r="CC247" s="28"/>
      <c r="CD247" s="28"/>
      <c r="CE247" s="28"/>
      <c r="CF247" s="28"/>
      <c r="CG247" s="28"/>
      <c r="CH247" s="28"/>
      <c r="CI247" s="28"/>
      <c r="CJ247" s="28"/>
      <c r="CK247" s="28"/>
      <c r="CL247" s="28"/>
      <c r="CM247" s="28"/>
      <c r="CN247" s="28"/>
      <c r="CO247" s="28"/>
      <c r="CP247" s="28"/>
      <c r="CQ247" s="28"/>
      <c r="CR247" s="28"/>
      <c r="CS247" s="28"/>
      <c r="CT247" s="28"/>
      <c r="CU247" s="28"/>
      <c r="CV247" s="28"/>
      <c r="CW247" s="28"/>
      <c r="CX247" s="28"/>
      <c r="CY247" s="28"/>
      <c r="CZ247" s="28"/>
      <c r="DA247" s="28"/>
      <c r="DB247" s="28"/>
      <c r="DC247" s="28"/>
      <c r="DD247" s="28"/>
      <c r="DE247" s="28"/>
      <c r="DF247" s="28"/>
      <c r="DG247" s="28"/>
      <c r="DH247" s="28"/>
      <c r="DI247" s="28"/>
      <c r="DJ247" s="28"/>
      <c r="DK247" s="28"/>
      <c r="DL247" s="28"/>
      <c r="DM247" s="28"/>
      <c r="DN247" s="28"/>
      <c r="DO247" s="28"/>
      <c r="DP247" s="28"/>
      <c r="DQ247" s="28"/>
      <c r="DR247" s="28"/>
      <c r="DS247" s="28"/>
      <c r="DT247" s="28"/>
      <c r="DU247" s="28"/>
      <c r="DV247" s="28"/>
      <c r="DW247" s="28"/>
      <c r="DX247" s="28"/>
      <c r="DY247" s="28"/>
      <c r="DZ247" s="28"/>
      <c r="EA247" s="28"/>
      <c r="EB247" s="28"/>
      <c r="EC247" s="28"/>
      <c r="ED247" s="28"/>
      <c r="EE247" s="28"/>
      <c r="EF247" s="28"/>
      <c r="EG247" s="28"/>
      <c r="EH247" s="28"/>
      <c r="EI247" s="28"/>
      <c r="EJ247" s="28"/>
      <c r="EK247" s="28"/>
      <c r="EL247" s="28"/>
      <c r="EM247" s="28"/>
      <c r="EN247" s="28"/>
      <c r="EO247" s="28"/>
      <c r="EP247" s="28"/>
      <c r="EQ247" s="28"/>
      <c r="ER247" s="28"/>
      <c r="ES247" s="28"/>
      <c r="ET247" s="28"/>
      <c r="EU247" s="28"/>
      <c r="EV247" s="28"/>
      <c r="EW247" s="28"/>
      <c r="EX247" s="28"/>
      <c r="EY247" s="28"/>
      <c r="EZ247" s="28"/>
      <c r="FA247" s="28"/>
      <c r="FB247" s="28"/>
      <c r="FC247" s="28"/>
      <c r="FD247" s="28"/>
      <c r="FE247" s="28"/>
      <c r="FF247" s="28"/>
      <c r="FG247" s="28"/>
      <c r="FH247" s="28"/>
      <c r="FI247" s="28"/>
      <c r="FJ247" s="28"/>
      <c r="FK247" s="28"/>
      <c r="FL247" s="28"/>
      <c r="FM247" s="28"/>
      <c r="FN247" s="28"/>
      <c r="FO247" s="28"/>
      <c r="FP247" s="28"/>
      <c r="FQ247" s="28"/>
      <c r="FR247" s="28"/>
      <c r="FS247" s="28"/>
      <c r="FT247" s="28"/>
      <c r="FU247" s="28"/>
      <c r="FV247" s="28"/>
      <c r="FW247" s="28"/>
      <c r="FX247" s="28"/>
      <c r="FY247" s="28"/>
      <c r="FZ247" s="28"/>
      <c r="GA247" s="28"/>
      <c r="GB247" s="28"/>
      <c r="GC247" s="28"/>
      <c r="GD247" s="28"/>
      <c r="GE247" s="28"/>
      <c r="GF247" s="28"/>
      <c r="GG247" s="28"/>
      <c r="GH247" s="28"/>
      <c r="GI247" s="28"/>
      <c r="GJ247" s="28"/>
      <c r="GK247" s="28"/>
      <c r="GL247" s="28"/>
      <c r="GM247" s="28"/>
      <c r="GN247" s="28"/>
      <c r="GO247" s="28"/>
      <c r="GP247" s="28"/>
      <c r="GQ247" s="28"/>
      <c r="GR247" s="28"/>
      <c r="GS247" s="28"/>
      <c r="GT247" s="28"/>
      <c r="GU247" s="28"/>
      <c r="GV247" s="28"/>
      <c r="GW247" s="28"/>
      <c r="GX247" s="28"/>
      <c r="GY247" s="28"/>
      <c r="GZ247" s="28"/>
      <c r="HA247" s="28"/>
      <c r="HB247" s="28"/>
      <c r="HC247" s="28"/>
      <c r="HD247" s="28"/>
      <c r="HE247" s="28"/>
      <c r="HF247" s="28"/>
      <c r="HG247" s="28"/>
      <c r="HH247" s="28"/>
      <c r="HI247" s="28"/>
      <c r="HJ247" s="28"/>
      <c r="HK247" s="28"/>
      <c r="HL247" s="28"/>
      <c r="HM247" s="28"/>
      <c r="HN247" s="28"/>
      <c r="HO247" s="28"/>
      <c r="HP247" s="28"/>
      <c r="HQ247" s="28"/>
      <c r="HR247" s="28"/>
      <c r="HS247" s="28"/>
      <c r="HT247" s="28"/>
      <c r="HU247" s="28"/>
      <c r="HV247" s="28"/>
      <c r="HW247" s="28"/>
      <c r="HX247" s="28"/>
      <c r="HY247" s="28"/>
      <c r="HZ247" s="28"/>
      <c r="IA247" s="28"/>
      <c r="IB247" s="28"/>
      <c r="IC247" s="28"/>
      <c r="ID247" s="28"/>
      <c r="IE247" s="28"/>
      <c r="IF247" s="28"/>
      <c r="IG247" s="28"/>
      <c r="IH247" s="28"/>
      <c r="II247" s="28"/>
      <c r="IJ247" s="28"/>
      <c r="IK247" s="28"/>
      <c r="IL247" s="28"/>
      <c r="IM247" s="28"/>
      <c r="IN247" s="28"/>
      <c r="IO247" s="28"/>
      <c r="IP247" s="28"/>
      <c r="IQ247" s="28"/>
      <c r="IR247" s="28"/>
      <c r="IS247" s="28"/>
      <c r="IT247" s="28"/>
      <c r="IU247" s="28"/>
      <c r="IV247" s="28"/>
    </row>
    <row r="248" spans="1:256" ht="31.5" x14ac:dyDescent="0.25">
      <c r="A248" s="34" t="s">
        <v>411</v>
      </c>
      <c r="B248" s="43" t="s">
        <v>450</v>
      </c>
      <c r="C248" s="33"/>
      <c r="D248" s="27">
        <f>D249+D251+D253+D255+D257</f>
        <v>72060.800000000003</v>
      </c>
      <c r="E248" s="27">
        <f t="shared" ref="E248:F248" si="112">E249+E251+E253+E255+E257</f>
        <v>67379.320000000007</v>
      </c>
      <c r="F248" s="27">
        <f t="shared" si="112"/>
        <v>62230.25</v>
      </c>
      <c r="G248" s="28"/>
      <c r="H248" s="28"/>
      <c r="I248" s="28"/>
    </row>
    <row r="249" spans="1:256" s="28" customFormat="1" x14ac:dyDescent="0.25">
      <c r="A249" s="29" t="s">
        <v>610</v>
      </c>
      <c r="B249" s="30" t="s">
        <v>322</v>
      </c>
      <c r="C249" s="31"/>
      <c r="D249" s="32">
        <f>D250</f>
        <v>82</v>
      </c>
      <c r="E249" s="32">
        <f t="shared" ref="E249:F249" si="113">E250</f>
        <v>65.600000000000009</v>
      </c>
      <c r="F249" s="32">
        <f t="shared" si="113"/>
        <v>24.599999999999998</v>
      </c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  <c r="DZ249" s="16"/>
      <c r="EA249" s="16"/>
      <c r="EB249" s="16"/>
      <c r="EC249" s="16"/>
      <c r="ED249" s="16"/>
      <c r="EE249" s="16"/>
      <c r="EF249" s="16"/>
      <c r="EG249" s="16"/>
      <c r="EH249" s="16"/>
      <c r="EI249" s="16"/>
      <c r="EJ249" s="16"/>
      <c r="EK249" s="16"/>
      <c r="EL249" s="16"/>
      <c r="EM249" s="16"/>
      <c r="EN249" s="16"/>
      <c r="EO249" s="16"/>
      <c r="EP249" s="16"/>
      <c r="EQ249" s="16"/>
      <c r="ER249" s="16"/>
      <c r="ES249" s="16"/>
      <c r="ET249" s="16"/>
      <c r="EU249" s="16"/>
      <c r="EV249" s="16"/>
      <c r="EW249" s="16"/>
      <c r="EX249" s="16"/>
      <c r="EY249" s="16"/>
      <c r="EZ249" s="16"/>
      <c r="FA249" s="16"/>
      <c r="FB249" s="16"/>
      <c r="FC249" s="16"/>
      <c r="FD249" s="16"/>
      <c r="FE249" s="16"/>
      <c r="FF249" s="16"/>
      <c r="FG249" s="16"/>
      <c r="FH249" s="16"/>
      <c r="FI249" s="16"/>
      <c r="FJ249" s="16"/>
      <c r="FK249" s="16"/>
      <c r="FL249" s="16"/>
      <c r="FM249" s="16"/>
      <c r="FN249" s="16"/>
      <c r="FO249" s="16"/>
      <c r="FP249" s="16"/>
      <c r="FQ249" s="16"/>
      <c r="FR249" s="16"/>
      <c r="FS249" s="16"/>
      <c r="FT249" s="16"/>
      <c r="FU249" s="16"/>
      <c r="FV249" s="16"/>
      <c r="FW249" s="16"/>
      <c r="FX249" s="16"/>
      <c r="FY249" s="16"/>
      <c r="FZ249" s="16"/>
      <c r="GA249" s="16"/>
      <c r="GB249" s="16"/>
      <c r="GC249" s="16"/>
      <c r="GD249" s="16"/>
      <c r="GE249" s="16"/>
      <c r="GF249" s="16"/>
      <c r="GG249" s="16"/>
      <c r="GH249" s="16"/>
      <c r="GI249" s="16"/>
      <c r="GJ249" s="16"/>
      <c r="GK249" s="16"/>
      <c r="GL249" s="16"/>
      <c r="GM249" s="16"/>
      <c r="GN249" s="16"/>
      <c r="GO249" s="16"/>
      <c r="GP249" s="16"/>
      <c r="GQ249" s="16"/>
      <c r="GR249" s="16"/>
      <c r="GS249" s="16"/>
      <c r="GT249" s="16"/>
      <c r="GU249" s="16"/>
      <c r="GV249" s="16"/>
      <c r="GW249" s="16"/>
      <c r="GX249" s="16"/>
      <c r="GY249" s="16"/>
      <c r="GZ249" s="16"/>
      <c r="HA249" s="16"/>
      <c r="HB249" s="16"/>
      <c r="HC249" s="16"/>
      <c r="HD249" s="16"/>
      <c r="HE249" s="16"/>
      <c r="HF249" s="16"/>
      <c r="HG249" s="16"/>
      <c r="HH249" s="16"/>
      <c r="HI249" s="16"/>
      <c r="HJ249" s="16"/>
      <c r="HK249" s="16"/>
      <c r="HL249" s="16"/>
      <c r="HM249" s="16"/>
      <c r="HN249" s="16"/>
      <c r="HO249" s="16"/>
      <c r="HP249" s="16"/>
      <c r="HQ249" s="16"/>
      <c r="HR249" s="16"/>
      <c r="HS249" s="16"/>
      <c r="HT249" s="16"/>
      <c r="HU249" s="16"/>
      <c r="HV249" s="16"/>
      <c r="HW249" s="16"/>
      <c r="HX249" s="16"/>
      <c r="HY249" s="16"/>
      <c r="HZ249" s="16"/>
      <c r="IA249" s="16"/>
      <c r="IB249" s="16"/>
      <c r="IC249" s="16"/>
      <c r="ID249" s="16"/>
      <c r="IE249" s="16"/>
      <c r="IF249" s="16"/>
      <c r="IG249" s="16"/>
      <c r="IH249" s="16"/>
      <c r="II249" s="16"/>
      <c r="IJ249" s="16"/>
      <c r="IK249" s="16"/>
      <c r="IL249" s="16"/>
      <c r="IM249" s="16"/>
      <c r="IN249" s="16"/>
      <c r="IO249" s="16"/>
      <c r="IP249" s="16"/>
      <c r="IQ249" s="16"/>
      <c r="IR249" s="16"/>
      <c r="IS249" s="16"/>
      <c r="IT249" s="16"/>
      <c r="IU249" s="16"/>
      <c r="IV249" s="16"/>
    </row>
    <row r="250" spans="1:256" ht="31.5" x14ac:dyDescent="0.25">
      <c r="A250" s="29" t="s">
        <v>163</v>
      </c>
      <c r="B250" s="30" t="s">
        <v>322</v>
      </c>
      <c r="C250" s="31" t="s">
        <v>323</v>
      </c>
      <c r="D250" s="32">
        <v>82</v>
      </c>
      <c r="E250" s="32">
        <v>65.600000000000009</v>
      </c>
      <c r="F250" s="32">
        <v>24.599999999999998</v>
      </c>
    </row>
    <row r="251" spans="1:256" ht="47.25" x14ac:dyDescent="0.25">
      <c r="A251" s="29" t="s">
        <v>616</v>
      </c>
      <c r="B251" s="30" t="s">
        <v>324</v>
      </c>
      <c r="C251" s="31"/>
      <c r="D251" s="32">
        <f>D252</f>
        <v>56474.3</v>
      </c>
      <c r="E251" s="32">
        <f t="shared" ref="E251:F251" si="114">E252</f>
        <v>56474.3</v>
      </c>
      <c r="F251" s="32">
        <f t="shared" si="114"/>
        <v>56474.3</v>
      </c>
    </row>
    <row r="252" spans="1:256" ht="47.25" x14ac:dyDescent="0.25">
      <c r="A252" s="29" t="s">
        <v>164</v>
      </c>
      <c r="B252" s="30" t="s">
        <v>324</v>
      </c>
      <c r="C252" s="31" t="s">
        <v>323</v>
      </c>
      <c r="D252" s="32">
        <v>56474.3</v>
      </c>
      <c r="E252" s="32">
        <v>56474.3</v>
      </c>
      <c r="F252" s="32">
        <v>56474.3</v>
      </c>
    </row>
    <row r="253" spans="1:256" ht="31.5" x14ac:dyDescent="0.25">
      <c r="A253" s="29" t="s">
        <v>617</v>
      </c>
      <c r="B253" s="30" t="s">
        <v>325</v>
      </c>
      <c r="C253" s="31"/>
      <c r="D253" s="32">
        <f>D254</f>
        <v>11104.5</v>
      </c>
      <c r="E253" s="32">
        <f t="shared" ref="E253:F253" si="115">E254</f>
        <v>8439.42</v>
      </c>
      <c r="F253" s="32">
        <f t="shared" si="115"/>
        <v>3331.35</v>
      </c>
    </row>
    <row r="254" spans="1:256" s="28" customFormat="1" ht="47.25" x14ac:dyDescent="0.25">
      <c r="A254" s="29" t="s">
        <v>165</v>
      </c>
      <c r="B254" s="30" t="s">
        <v>325</v>
      </c>
      <c r="C254" s="31" t="s">
        <v>323</v>
      </c>
      <c r="D254" s="32">
        <v>11104.5</v>
      </c>
      <c r="E254" s="32">
        <v>8439.42</v>
      </c>
      <c r="F254" s="32">
        <v>3331.35</v>
      </c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  <c r="DZ254" s="16"/>
      <c r="EA254" s="16"/>
      <c r="EB254" s="16"/>
      <c r="EC254" s="16"/>
      <c r="ED254" s="16"/>
      <c r="EE254" s="16"/>
      <c r="EF254" s="16"/>
      <c r="EG254" s="16"/>
      <c r="EH254" s="16"/>
      <c r="EI254" s="16"/>
      <c r="EJ254" s="16"/>
      <c r="EK254" s="16"/>
      <c r="EL254" s="16"/>
      <c r="EM254" s="16"/>
      <c r="EN254" s="16"/>
      <c r="EO254" s="16"/>
      <c r="EP254" s="16"/>
      <c r="EQ254" s="16"/>
      <c r="ER254" s="16"/>
      <c r="ES254" s="16"/>
      <c r="ET254" s="16"/>
      <c r="EU254" s="16"/>
      <c r="EV254" s="16"/>
      <c r="EW254" s="16"/>
      <c r="EX254" s="16"/>
      <c r="EY254" s="16"/>
      <c r="EZ254" s="16"/>
      <c r="FA254" s="16"/>
      <c r="FB254" s="16"/>
      <c r="FC254" s="16"/>
      <c r="FD254" s="16"/>
      <c r="FE254" s="16"/>
      <c r="FF254" s="16"/>
      <c r="FG254" s="16"/>
      <c r="FH254" s="16"/>
      <c r="FI254" s="16"/>
      <c r="FJ254" s="16"/>
      <c r="FK254" s="16"/>
      <c r="FL254" s="16"/>
      <c r="FM254" s="16"/>
      <c r="FN254" s="16"/>
      <c r="FO254" s="16"/>
      <c r="FP254" s="16"/>
      <c r="FQ254" s="16"/>
      <c r="FR254" s="16"/>
      <c r="FS254" s="16"/>
      <c r="FT254" s="16"/>
      <c r="FU254" s="16"/>
      <c r="FV254" s="16"/>
      <c r="FW254" s="16"/>
      <c r="FX254" s="16"/>
      <c r="FY254" s="16"/>
      <c r="FZ254" s="16"/>
      <c r="GA254" s="16"/>
      <c r="GB254" s="16"/>
      <c r="GC254" s="16"/>
      <c r="GD254" s="16"/>
      <c r="GE254" s="16"/>
      <c r="GF254" s="16"/>
      <c r="GG254" s="16"/>
      <c r="GH254" s="16"/>
      <c r="GI254" s="16"/>
      <c r="GJ254" s="16"/>
      <c r="GK254" s="16"/>
      <c r="GL254" s="16"/>
      <c r="GM254" s="16"/>
      <c r="GN254" s="16"/>
      <c r="GO254" s="16"/>
      <c r="GP254" s="16"/>
      <c r="GQ254" s="16"/>
      <c r="GR254" s="16"/>
      <c r="GS254" s="16"/>
      <c r="GT254" s="16"/>
      <c r="GU254" s="16"/>
      <c r="GV254" s="16"/>
      <c r="GW254" s="16"/>
      <c r="GX254" s="16"/>
      <c r="GY254" s="16"/>
      <c r="GZ254" s="16"/>
      <c r="HA254" s="16"/>
      <c r="HB254" s="16"/>
      <c r="HC254" s="16"/>
      <c r="HD254" s="16"/>
      <c r="HE254" s="16"/>
      <c r="HF254" s="16"/>
      <c r="HG254" s="16"/>
      <c r="HH254" s="16"/>
      <c r="HI254" s="16"/>
      <c r="HJ254" s="16"/>
      <c r="HK254" s="16"/>
      <c r="HL254" s="16"/>
      <c r="HM254" s="16"/>
      <c r="HN254" s="16"/>
      <c r="HO254" s="16"/>
      <c r="HP254" s="16"/>
      <c r="HQ254" s="16"/>
      <c r="HR254" s="16"/>
      <c r="HS254" s="16"/>
      <c r="HT254" s="16"/>
      <c r="HU254" s="16"/>
      <c r="HV254" s="16"/>
      <c r="HW254" s="16"/>
      <c r="HX254" s="16"/>
      <c r="HY254" s="16"/>
      <c r="HZ254" s="16"/>
      <c r="IA254" s="16"/>
      <c r="IB254" s="16"/>
      <c r="IC254" s="16"/>
      <c r="ID254" s="16"/>
      <c r="IE254" s="16"/>
      <c r="IF254" s="16"/>
      <c r="IG254" s="16"/>
      <c r="IH254" s="16"/>
      <c r="II254" s="16"/>
      <c r="IJ254" s="16"/>
      <c r="IK254" s="16"/>
      <c r="IL254" s="16"/>
      <c r="IM254" s="16"/>
      <c r="IN254" s="16"/>
      <c r="IO254" s="16"/>
      <c r="IP254" s="16"/>
      <c r="IQ254" s="16"/>
      <c r="IR254" s="16"/>
      <c r="IS254" s="16"/>
      <c r="IT254" s="16"/>
      <c r="IU254" s="16"/>
      <c r="IV254" s="16"/>
    </row>
    <row r="255" spans="1:256" s="15" customFormat="1" ht="47.25" x14ac:dyDescent="0.25">
      <c r="A255" s="9" t="s">
        <v>613</v>
      </c>
      <c r="B255" s="13" t="s">
        <v>612</v>
      </c>
      <c r="C255" s="13"/>
      <c r="D255" s="14">
        <f t="shared" ref="D255:F255" si="116">D256</f>
        <v>2000</v>
      </c>
      <c r="E255" s="14">
        <f t="shared" si="116"/>
        <v>0</v>
      </c>
      <c r="F255" s="14">
        <f t="shared" si="116"/>
        <v>0</v>
      </c>
    </row>
    <row r="256" spans="1:256" s="15" customFormat="1" ht="63" x14ac:dyDescent="0.25">
      <c r="A256" s="9" t="s">
        <v>611</v>
      </c>
      <c r="B256" s="13" t="s">
        <v>612</v>
      </c>
      <c r="C256" s="13" t="s">
        <v>323</v>
      </c>
      <c r="D256" s="14">
        <v>2000</v>
      </c>
      <c r="E256" s="14">
        <v>0</v>
      </c>
      <c r="F256" s="14">
        <v>0</v>
      </c>
    </row>
    <row r="257" spans="1:256" ht="47.25" x14ac:dyDescent="0.25">
      <c r="A257" s="29" t="s">
        <v>659</v>
      </c>
      <c r="B257" s="30" t="s">
        <v>166</v>
      </c>
      <c r="C257" s="31"/>
      <c r="D257" s="32">
        <f>D258</f>
        <v>2400</v>
      </c>
      <c r="E257" s="32">
        <f t="shared" ref="E257:F257" si="117">E258</f>
        <v>2400</v>
      </c>
      <c r="F257" s="32">
        <f t="shared" si="117"/>
        <v>2400</v>
      </c>
    </row>
    <row r="258" spans="1:256" ht="63" x14ac:dyDescent="0.25">
      <c r="A258" s="29" t="s">
        <v>167</v>
      </c>
      <c r="B258" s="30" t="s">
        <v>166</v>
      </c>
      <c r="C258" s="31" t="s">
        <v>258</v>
      </c>
      <c r="D258" s="32">
        <v>2400</v>
      </c>
      <c r="E258" s="32">
        <v>2400</v>
      </c>
      <c r="F258" s="32">
        <v>2400</v>
      </c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H258" s="28"/>
      <c r="AI258" s="28"/>
      <c r="AJ258" s="28"/>
      <c r="AK258" s="28"/>
      <c r="AL258" s="28"/>
      <c r="AM258" s="28"/>
      <c r="AN258" s="28"/>
      <c r="AO258" s="28"/>
      <c r="AP258" s="28"/>
      <c r="AQ258" s="28"/>
      <c r="AR258" s="28"/>
      <c r="AS258" s="28"/>
      <c r="AT258" s="28"/>
      <c r="AU258" s="28"/>
      <c r="AV258" s="28"/>
      <c r="AW258" s="28"/>
      <c r="AX258" s="28"/>
      <c r="AY258" s="28"/>
      <c r="AZ258" s="28"/>
      <c r="BA258" s="28"/>
      <c r="BB258" s="28"/>
      <c r="BC258" s="28"/>
      <c r="BD258" s="28"/>
      <c r="BE258" s="28"/>
      <c r="BF258" s="28"/>
      <c r="BG258" s="28"/>
      <c r="BH258" s="28"/>
      <c r="BI258" s="28"/>
      <c r="BJ258" s="28"/>
      <c r="BK258" s="28"/>
      <c r="BL258" s="28"/>
      <c r="BM258" s="28"/>
      <c r="BN258" s="28"/>
      <c r="BO258" s="28"/>
      <c r="BP258" s="28"/>
      <c r="BQ258" s="28"/>
      <c r="BR258" s="28"/>
      <c r="BS258" s="28"/>
      <c r="BT258" s="28"/>
      <c r="BU258" s="28"/>
      <c r="BV258" s="28"/>
      <c r="BW258" s="28"/>
      <c r="BX258" s="28"/>
      <c r="BY258" s="28"/>
      <c r="BZ258" s="28"/>
      <c r="CA258" s="28"/>
      <c r="CB258" s="28"/>
      <c r="CC258" s="28"/>
      <c r="CD258" s="28"/>
      <c r="CE258" s="28"/>
      <c r="CF258" s="28"/>
      <c r="CG258" s="28"/>
      <c r="CH258" s="28"/>
      <c r="CI258" s="28"/>
      <c r="CJ258" s="28"/>
      <c r="CK258" s="28"/>
      <c r="CL258" s="28"/>
      <c r="CM258" s="28"/>
      <c r="CN258" s="28"/>
      <c r="CO258" s="28"/>
      <c r="CP258" s="28"/>
      <c r="CQ258" s="28"/>
      <c r="CR258" s="28"/>
      <c r="CS258" s="28"/>
      <c r="CT258" s="28"/>
      <c r="CU258" s="28"/>
      <c r="CV258" s="28"/>
      <c r="CW258" s="28"/>
      <c r="CX258" s="28"/>
      <c r="CY258" s="28"/>
      <c r="CZ258" s="28"/>
      <c r="DA258" s="28"/>
      <c r="DB258" s="28"/>
      <c r="DC258" s="28"/>
      <c r="DD258" s="28"/>
      <c r="DE258" s="28"/>
      <c r="DF258" s="28"/>
      <c r="DG258" s="28"/>
      <c r="DH258" s="28"/>
      <c r="DI258" s="28"/>
      <c r="DJ258" s="28"/>
      <c r="DK258" s="28"/>
      <c r="DL258" s="28"/>
      <c r="DM258" s="28"/>
      <c r="DN258" s="28"/>
      <c r="DO258" s="28"/>
      <c r="DP258" s="28"/>
      <c r="DQ258" s="28"/>
      <c r="DR258" s="28"/>
      <c r="DS258" s="28"/>
      <c r="DT258" s="28"/>
      <c r="DU258" s="28"/>
      <c r="DV258" s="28"/>
      <c r="DW258" s="28"/>
      <c r="DX258" s="28"/>
      <c r="DY258" s="28"/>
      <c r="DZ258" s="28"/>
      <c r="EA258" s="28"/>
      <c r="EB258" s="28"/>
      <c r="EC258" s="28"/>
      <c r="ED258" s="28"/>
      <c r="EE258" s="28"/>
      <c r="EF258" s="28"/>
      <c r="EG258" s="28"/>
      <c r="EH258" s="28"/>
      <c r="EI258" s="28"/>
      <c r="EJ258" s="28"/>
      <c r="EK258" s="28"/>
      <c r="EL258" s="28"/>
      <c r="EM258" s="28"/>
      <c r="EN258" s="28"/>
      <c r="EO258" s="28"/>
      <c r="EP258" s="28"/>
      <c r="EQ258" s="28"/>
      <c r="ER258" s="28"/>
      <c r="ES258" s="28"/>
      <c r="ET258" s="28"/>
      <c r="EU258" s="28"/>
      <c r="EV258" s="28"/>
      <c r="EW258" s="28"/>
      <c r="EX258" s="28"/>
      <c r="EY258" s="28"/>
      <c r="EZ258" s="28"/>
      <c r="FA258" s="28"/>
      <c r="FB258" s="28"/>
      <c r="FC258" s="28"/>
      <c r="FD258" s="28"/>
      <c r="FE258" s="28"/>
      <c r="FF258" s="28"/>
      <c r="FG258" s="28"/>
      <c r="FH258" s="28"/>
      <c r="FI258" s="28"/>
      <c r="FJ258" s="28"/>
      <c r="FK258" s="28"/>
      <c r="FL258" s="28"/>
      <c r="FM258" s="28"/>
      <c r="FN258" s="28"/>
      <c r="FO258" s="28"/>
      <c r="FP258" s="28"/>
      <c r="FQ258" s="28"/>
      <c r="FR258" s="28"/>
      <c r="FS258" s="28"/>
      <c r="FT258" s="28"/>
      <c r="FU258" s="28"/>
      <c r="FV258" s="28"/>
      <c r="FW258" s="28"/>
      <c r="FX258" s="28"/>
      <c r="FY258" s="28"/>
      <c r="FZ258" s="28"/>
      <c r="GA258" s="28"/>
      <c r="GB258" s="28"/>
      <c r="GC258" s="28"/>
      <c r="GD258" s="28"/>
      <c r="GE258" s="28"/>
      <c r="GF258" s="28"/>
      <c r="GG258" s="28"/>
      <c r="GH258" s="28"/>
      <c r="GI258" s="28"/>
      <c r="GJ258" s="28"/>
      <c r="GK258" s="28"/>
      <c r="GL258" s="28"/>
      <c r="GM258" s="28"/>
      <c r="GN258" s="28"/>
      <c r="GO258" s="28"/>
      <c r="GP258" s="28"/>
      <c r="GQ258" s="28"/>
      <c r="GR258" s="28"/>
      <c r="GS258" s="28"/>
      <c r="GT258" s="28"/>
      <c r="GU258" s="28"/>
      <c r="GV258" s="28"/>
      <c r="GW258" s="28"/>
      <c r="GX258" s="28"/>
      <c r="GY258" s="28"/>
      <c r="GZ258" s="28"/>
      <c r="HA258" s="28"/>
      <c r="HB258" s="28"/>
      <c r="HC258" s="28"/>
      <c r="HD258" s="28"/>
      <c r="HE258" s="28"/>
      <c r="HF258" s="28"/>
      <c r="HG258" s="28"/>
      <c r="HH258" s="28"/>
      <c r="HI258" s="28"/>
      <c r="HJ258" s="28"/>
      <c r="HK258" s="28"/>
      <c r="HL258" s="28"/>
      <c r="HM258" s="28"/>
      <c r="HN258" s="28"/>
      <c r="HO258" s="28"/>
      <c r="HP258" s="28"/>
      <c r="HQ258" s="28"/>
      <c r="HR258" s="28"/>
      <c r="HS258" s="28"/>
      <c r="HT258" s="28"/>
      <c r="HU258" s="28"/>
      <c r="HV258" s="28"/>
      <c r="HW258" s="28"/>
      <c r="HX258" s="28"/>
      <c r="HY258" s="28"/>
      <c r="HZ258" s="28"/>
      <c r="IA258" s="28"/>
      <c r="IB258" s="28"/>
      <c r="IC258" s="28"/>
      <c r="ID258" s="28"/>
      <c r="IE258" s="28"/>
      <c r="IF258" s="28"/>
      <c r="IG258" s="28"/>
      <c r="IH258" s="28"/>
      <c r="II258" s="28"/>
      <c r="IJ258" s="28"/>
      <c r="IK258" s="28"/>
      <c r="IL258" s="28"/>
      <c r="IM258" s="28"/>
      <c r="IN258" s="28"/>
      <c r="IO258" s="28"/>
      <c r="IP258" s="28"/>
      <c r="IQ258" s="28"/>
      <c r="IR258" s="28"/>
      <c r="IS258" s="28"/>
      <c r="IT258" s="28"/>
      <c r="IU258" s="28"/>
      <c r="IV258" s="28"/>
    </row>
    <row r="259" spans="1:256" ht="31.5" x14ac:dyDescent="0.25">
      <c r="A259" s="34" t="s">
        <v>412</v>
      </c>
      <c r="B259" s="43" t="s">
        <v>444</v>
      </c>
      <c r="C259" s="33"/>
      <c r="D259" s="27">
        <f>D260+D262+D265+D268</f>
        <v>19649.5</v>
      </c>
      <c r="E259" s="27">
        <f>E260+E262+E265+E268</f>
        <v>19508.66</v>
      </c>
      <c r="F259" s="27">
        <f>F260+F262+F265+F268</f>
        <v>19516.099999999999</v>
      </c>
      <c r="G259" s="28"/>
      <c r="H259" s="28"/>
      <c r="I259" s="28"/>
    </row>
    <row r="260" spans="1:256" ht="47.25" x14ac:dyDescent="0.25">
      <c r="A260" s="29" t="s">
        <v>616</v>
      </c>
      <c r="B260" s="30" t="s">
        <v>326</v>
      </c>
      <c r="C260" s="31"/>
      <c r="D260" s="32">
        <f>D261</f>
        <v>17525.3</v>
      </c>
      <c r="E260" s="32">
        <f t="shared" ref="E260:F260" si="118">E261</f>
        <v>17525.3</v>
      </c>
      <c r="F260" s="32">
        <f t="shared" si="118"/>
        <v>17525.3</v>
      </c>
    </row>
    <row r="261" spans="1:256" ht="63" x14ac:dyDescent="0.25">
      <c r="A261" s="29" t="s">
        <v>168</v>
      </c>
      <c r="B261" s="30" t="s">
        <v>326</v>
      </c>
      <c r="C261" s="31" t="s">
        <v>258</v>
      </c>
      <c r="D261" s="32">
        <v>17525.3</v>
      </c>
      <c r="E261" s="32">
        <v>17525.3</v>
      </c>
      <c r="F261" s="32">
        <v>17525.3</v>
      </c>
    </row>
    <row r="262" spans="1:256" ht="31.5" x14ac:dyDescent="0.25">
      <c r="A262" s="29" t="s">
        <v>552</v>
      </c>
      <c r="B262" s="30" t="s">
        <v>327</v>
      </c>
      <c r="C262" s="31"/>
      <c r="D262" s="32">
        <f>SUM(D263:D264)</f>
        <v>904.2</v>
      </c>
      <c r="E262" s="32">
        <f t="shared" ref="E262:F262" si="119">SUM(E263:E264)</f>
        <v>723.36</v>
      </c>
      <c r="F262" s="32">
        <f t="shared" si="119"/>
        <v>730.8</v>
      </c>
    </row>
    <row r="263" spans="1:256" ht="63" x14ac:dyDescent="0.25">
      <c r="A263" s="29" t="s">
        <v>169</v>
      </c>
      <c r="B263" s="30" t="s">
        <v>327</v>
      </c>
      <c r="C263" s="31" t="s">
        <v>229</v>
      </c>
      <c r="D263" s="32">
        <v>891</v>
      </c>
      <c r="E263" s="32">
        <v>712.80000000000007</v>
      </c>
      <c r="F263" s="32">
        <v>726.8</v>
      </c>
    </row>
    <row r="264" spans="1:256" ht="47.25" x14ac:dyDescent="0.25">
      <c r="A264" s="29" t="s">
        <v>170</v>
      </c>
      <c r="B264" s="30" t="s">
        <v>327</v>
      </c>
      <c r="C264" s="31" t="s">
        <v>260</v>
      </c>
      <c r="D264" s="32">
        <v>13.2</v>
      </c>
      <c r="E264" s="32">
        <v>10.56</v>
      </c>
      <c r="F264" s="32">
        <v>4</v>
      </c>
    </row>
    <row r="265" spans="1:256" s="28" customFormat="1" ht="31.5" x14ac:dyDescent="0.25">
      <c r="A265" s="29" t="s">
        <v>615</v>
      </c>
      <c r="B265" s="30" t="s">
        <v>328</v>
      </c>
      <c r="C265" s="31"/>
      <c r="D265" s="32">
        <f>SUM(D266:D267)</f>
        <v>20</v>
      </c>
      <c r="E265" s="32">
        <f>SUM(E266:E267)</f>
        <v>60</v>
      </c>
      <c r="F265" s="32">
        <f>SUM(F266:F267)</f>
        <v>60</v>
      </c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  <c r="DZ265" s="16"/>
      <c r="EA265" s="16"/>
      <c r="EB265" s="16"/>
      <c r="EC265" s="16"/>
      <c r="ED265" s="16"/>
      <c r="EE265" s="16"/>
      <c r="EF265" s="16"/>
      <c r="EG265" s="16"/>
      <c r="EH265" s="16"/>
      <c r="EI265" s="16"/>
      <c r="EJ265" s="16"/>
      <c r="EK265" s="16"/>
      <c r="EL265" s="16"/>
      <c r="EM265" s="16"/>
      <c r="EN265" s="16"/>
      <c r="EO265" s="16"/>
      <c r="EP265" s="16"/>
      <c r="EQ265" s="16"/>
      <c r="ER265" s="16"/>
      <c r="ES265" s="16"/>
      <c r="ET265" s="16"/>
      <c r="EU265" s="16"/>
      <c r="EV265" s="16"/>
      <c r="EW265" s="16"/>
      <c r="EX265" s="16"/>
      <c r="EY265" s="16"/>
      <c r="EZ265" s="16"/>
      <c r="FA265" s="16"/>
      <c r="FB265" s="16"/>
      <c r="FC265" s="16"/>
      <c r="FD265" s="16"/>
      <c r="FE265" s="16"/>
      <c r="FF265" s="16"/>
      <c r="FG265" s="16"/>
      <c r="FH265" s="16"/>
      <c r="FI265" s="16"/>
      <c r="FJ265" s="16"/>
      <c r="FK265" s="16"/>
      <c r="FL265" s="16"/>
      <c r="FM265" s="16"/>
      <c r="FN265" s="16"/>
      <c r="FO265" s="16"/>
      <c r="FP265" s="16"/>
      <c r="FQ265" s="16"/>
      <c r="FR265" s="16"/>
      <c r="FS265" s="16"/>
      <c r="FT265" s="16"/>
      <c r="FU265" s="16"/>
      <c r="FV265" s="16"/>
      <c r="FW265" s="16"/>
      <c r="FX265" s="16"/>
      <c r="FY265" s="16"/>
      <c r="FZ265" s="16"/>
      <c r="GA265" s="16"/>
      <c r="GB265" s="16"/>
      <c r="GC265" s="16"/>
      <c r="GD265" s="16"/>
      <c r="GE265" s="16"/>
      <c r="GF265" s="16"/>
      <c r="GG265" s="16"/>
      <c r="GH265" s="16"/>
      <c r="GI265" s="16"/>
      <c r="GJ265" s="16"/>
      <c r="GK265" s="16"/>
      <c r="GL265" s="16"/>
      <c r="GM265" s="16"/>
      <c r="GN265" s="16"/>
      <c r="GO265" s="16"/>
      <c r="GP265" s="16"/>
      <c r="GQ265" s="16"/>
      <c r="GR265" s="16"/>
      <c r="GS265" s="16"/>
      <c r="GT265" s="16"/>
      <c r="GU265" s="16"/>
      <c r="GV265" s="16"/>
      <c r="GW265" s="16"/>
      <c r="GX265" s="16"/>
      <c r="GY265" s="16"/>
      <c r="GZ265" s="16"/>
      <c r="HA265" s="16"/>
      <c r="HB265" s="16"/>
      <c r="HC265" s="16"/>
      <c r="HD265" s="16"/>
      <c r="HE265" s="16"/>
      <c r="HF265" s="16"/>
      <c r="HG265" s="16"/>
      <c r="HH265" s="16"/>
      <c r="HI265" s="16"/>
      <c r="HJ265" s="16"/>
      <c r="HK265" s="16"/>
      <c r="HL265" s="16"/>
      <c r="HM265" s="16"/>
      <c r="HN265" s="16"/>
      <c r="HO265" s="16"/>
      <c r="HP265" s="16"/>
      <c r="HQ265" s="16"/>
      <c r="HR265" s="16"/>
      <c r="HS265" s="16"/>
      <c r="HT265" s="16"/>
      <c r="HU265" s="16"/>
      <c r="HV265" s="16"/>
      <c r="HW265" s="16"/>
      <c r="HX265" s="16"/>
      <c r="HY265" s="16"/>
      <c r="HZ265" s="16"/>
      <c r="IA265" s="16"/>
      <c r="IB265" s="16"/>
      <c r="IC265" s="16"/>
      <c r="ID265" s="16"/>
      <c r="IE265" s="16"/>
      <c r="IF265" s="16"/>
      <c r="IG265" s="16"/>
      <c r="IH265" s="16"/>
      <c r="II265" s="16"/>
      <c r="IJ265" s="16"/>
      <c r="IK265" s="16"/>
      <c r="IL265" s="16"/>
      <c r="IM265" s="16"/>
      <c r="IN265" s="16"/>
      <c r="IO265" s="16"/>
      <c r="IP265" s="16"/>
      <c r="IQ265" s="16"/>
      <c r="IR265" s="16"/>
      <c r="IS265" s="16"/>
      <c r="IT265" s="16"/>
      <c r="IU265" s="16"/>
      <c r="IV265" s="16"/>
    </row>
    <row r="266" spans="1:256" ht="47.25" x14ac:dyDescent="0.25">
      <c r="A266" s="29" t="s">
        <v>172</v>
      </c>
      <c r="B266" s="30" t="s">
        <v>328</v>
      </c>
      <c r="C266" s="31" t="s">
        <v>258</v>
      </c>
      <c r="D266" s="32">
        <v>20</v>
      </c>
      <c r="E266" s="32">
        <v>20</v>
      </c>
      <c r="F266" s="32">
        <v>20</v>
      </c>
    </row>
    <row r="267" spans="1:256" ht="63" x14ac:dyDescent="0.25">
      <c r="A267" s="29" t="s">
        <v>171</v>
      </c>
      <c r="B267" s="30" t="s">
        <v>328</v>
      </c>
      <c r="C267" s="31" t="s">
        <v>229</v>
      </c>
      <c r="D267" s="32">
        <v>0</v>
      </c>
      <c r="E267" s="32">
        <v>40</v>
      </c>
      <c r="F267" s="32">
        <v>40</v>
      </c>
    </row>
    <row r="268" spans="1:256" ht="47.25" x14ac:dyDescent="0.25">
      <c r="A268" s="29" t="s">
        <v>614</v>
      </c>
      <c r="B268" s="30" t="s">
        <v>174</v>
      </c>
      <c r="C268" s="31"/>
      <c r="D268" s="32">
        <f>D269</f>
        <v>1200</v>
      </c>
      <c r="E268" s="32">
        <f t="shared" ref="E268:F268" si="120">E269</f>
        <v>1200</v>
      </c>
      <c r="F268" s="32">
        <f t="shared" si="120"/>
        <v>1200</v>
      </c>
    </row>
    <row r="269" spans="1:256" ht="63" x14ac:dyDescent="0.25">
      <c r="A269" s="29" t="s">
        <v>167</v>
      </c>
      <c r="B269" s="30" t="s">
        <v>174</v>
      </c>
      <c r="C269" s="31" t="s">
        <v>258</v>
      </c>
      <c r="D269" s="32">
        <v>1200</v>
      </c>
      <c r="E269" s="32">
        <v>1200</v>
      </c>
      <c r="F269" s="32">
        <v>1200</v>
      </c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28"/>
      <c r="AH269" s="28"/>
      <c r="AI269" s="28"/>
      <c r="AJ269" s="28"/>
      <c r="AK269" s="28"/>
      <c r="AL269" s="28"/>
      <c r="AM269" s="28"/>
      <c r="AN269" s="28"/>
      <c r="AO269" s="28"/>
      <c r="AP269" s="28"/>
      <c r="AQ269" s="28"/>
      <c r="AR269" s="28"/>
      <c r="AS269" s="28"/>
      <c r="AT269" s="28"/>
      <c r="AU269" s="28"/>
      <c r="AV269" s="28"/>
      <c r="AW269" s="28"/>
      <c r="AX269" s="28"/>
      <c r="AY269" s="28"/>
      <c r="AZ269" s="28"/>
      <c r="BA269" s="28"/>
      <c r="BB269" s="28"/>
      <c r="BC269" s="28"/>
      <c r="BD269" s="28"/>
      <c r="BE269" s="28"/>
      <c r="BF269" s="28"/>
      <c r="BG269" s="28"/>
      <c r="BH269" s="28"/>
      <c r="BI269" s="28"/>
      <c r="BJ269" s="28"/>
      <c r="BK269" s="28"/>
      <c r="BL269" s="28"/>
      <c r="BM269" s="28"/>
      <c r="BN269" s="28"/>
      <c r="BO269" s="28"/>
      <c r="BP269" s="28"/>
      <c r="BQ269" s="28"/>
      <c r="BR269" s="28"/>
      <c r="BS269" s="28"/>
      <c r="BT269" s="28"/>
      <c r="BU269" s="28"/>
      <c r="BV269" s="28"/>
      <c r="BW269" s="28"/>
      <c r="BX269" s="28"/>
      <c r="BY269" s="28"/>
      <c r="BZ269" s="28"/>
      <c r="CA269" s="28"/>
      <c r="CB269" s="28"/>
      <c r="CC269" s="28"/>
      <c r="CD269" s="28"/>
      <c r="CE269" s="28"/>
      <c r="CF269" s="28"/>
      <c r="CG269" s="28"/>
      <c r="CH269" s="28"/>
      <c r="CI269" s="28"/>
      <c r="CJ269" s="28"/>
      <c r="CK269" s="28"/>
      <c r="CL269" s="28"/>
      <c r="CM269" s="28"/>
      <c r="CN269" s="28"/>
      <c r="CO269" s="28"/>
      <c r="CP269" s="28"/>
      <c r="CQ269" s="28"/>
      <c r="CR269" s="28"/>
      <c r="CS269" s="28"/>
      <c r="CT269" s="28"/>
      <c r="CU269" s="28"/>
      <c r="CV269" s="28"/>
      <c r="CW269" s="28"/>
      <c r="CX269" s="28"/>
      <c r="CY269" s="28"/>
      <c r="CZ269" s="28"/>
      <c r="DA269" s="28"/>
      <c r="DB269" s="28"/>
      <c r="DC269" s="28"/>
      <c r="DD269" s="28"/>
      <c r="DE269" s="28"/>
      <c r="DF269" s="28"/>
      <c r="DG269" s="28"/>
      <c r="DH269" s="28"/>
      <c r="DI269" s="28"/>
      <c r="DJ269" s="28"/>
      <c r="DK269" s="28"/>
      <c r="DL269" s="28"/>
      <c r="DM269" s="28"/>
      <c r="DN269" s="28"/>
      <c r="DO269" s="28"/>
      <c r="DP269" s="28"/>
      <c r="DQ269" s="28"/>
      <c r="DR269" s="28"/>
      <c r="DS269" s="28"/>
      <c r="DT269" s="28"/>
      <c r="DU269" s="28"/>
      <c r="DV269" s="28"/>
      <c r="DW269" s="28"/>
      <c r="DX269" s="28"/>
      <c r="DY269" s="28"/>
      <c r="DZ269" s="28"/>
      <c r="EA269" s="28"/>
      <c r="EB269" s="28"/>
      <c r="EC269" s="28"/>
      <c r="ED269" s="28"/>
      <c r="EE269" s="28"/>
      <c r="EF269" s="28"/>
      <c r="EG269" s="28"/>
      <c r="EH269" s="28"/>
      <c r="EI269" s="28"/>
      <c r="EJ269" s="28"/>
      <c r="EK269" s="28"/>
      <c r="EL269" s="28"/>
      <c r="EM269" s="28"/>
      <c r="EN269" s="28"/>
      <c r="EO269" s="28"/>
      <c r="EP269" s="28"/>
      <c r="EQ269" s="28"/>
      <c r="ER269" s="28"/>
      <c r="ES269" s="28"/>
      <c r="ET269" s="28"/>
      <c r="EU269" s="28"/>
      <c r="EV269" s="28"/>
      <c r="EW269" s="28"/>
      <c r="EX269" s="28"/>
      <c r="EY269" s="28"/>
      <c r="EZ269" s="28"/>
      <c r="FA269" s="28"/>
      <c r="FB269" s="28"/>
      <c r="FC269" s="28"/>
      <c r="FD269" s="28"/>
      <c r="FE269" s="28"/>
      <c r="FF269" s="28"/>
      <c r="FG269" s="28"/>
      <c r="FH269" s="28"/>
      <c r="FI269" s="28"/>
      <c r="FJ269" s="28"/>
      <c r="FK269" s="28"/>
      <c r="FL269" s="28"/>
      <c r="FM269" s="28"/>
      <c r="FN269" s="28"/>
      <c r="FO269" s="28"/>
      <c r="FP269" s="28"/>
      <c r="FQ269" s="28"/>
      <c r="FR269" s="28"/>
      <c r="FS269" s="28"/>
      <c r="FT269" s="28"/>
      <c r="FU269" s="28"/>
      <c r="FV269" s="28"/>
      <c r="FW269" s="28"/>
      <c r="FX269" s="28"/>
      <c r="FY269" s="28"/>
      <c r="FZ269" s="28"/>
      <c r="GA269" s="28"/>
      <c r="GB269" s="28"/>
      <c r="GC269" s="28"/>
      <c r="GD269" s="28"/>
      <c r="GE269" s="28"/>
      <c r="GF269" s="28"/>
      <c r="GG269" s="28"/>
      <c r="GH269" s="28"/>
      <c r="GI269" s="28"/>
      <c r="GJ269" s="28"/>
      <c r="GK269" s="28"/>
      <c r="GL269" s="28"/>
      <c r="GM269" s="28"/>
      <c r="GN269" s="28"/>
      <c r="GO269" s="28"/>
      <c r="GP269" s="28"/>
      <c r="GQ269" s="28"/>
      <c r="GR269" s="28"/>
      <c r="GS269" s="28"/>
      <c r="GT269" s="28"/>
      <c r="GU269" s="28"/>
      <c r="GV269" s="28"/>
      <c r="GW269" s="28"/>
      <c r="GX269" s="28"/>
      <c r="GY269" s="28"/>
      <c r="GZ269" s="28"/>
      <c r="HA269" s="28"/>
      <c r="HB269" s="28"/>
      <c r="HC269" s="28"/>
      <c r="HD269" s="28"/>
      <c r="HE269" s="28"/>
      <c r="HF269" s="28"/>
      <c r="HG269" s="28"/>
      <c r="HH269" s="28"/>
      <c r="HI269" s="28"/>
      <c r="HJ269" s="28"/>
      <c r="HK269" s="28"/>
      <c r="HL269" s="28"/>
      <c r="HM269" s="28"/>
      <c r="HN269" s="28"/>
      <c r="HO269" s="28"/>
      <c r="HP269" s="28"/>
      <c r="HQ269" s="28"/>
      <c r="HR269" s="28"/>
      <c r="HS269" s="28"/>
      <c r="HT269" s="28"/>
      <c r="HU269" s="28"/>
      <c r="HV269" s="28"/>
      <c r="HW269" s="28"/>
      <c r="HX269" s="28"/>
      <c r="HY269" s="28"/>
      <c r="HZ269" s="28"/>
      <c r="IA269" s="28"/>
      <c r="IB269" s="28"/>
      <c r="IC269" s="28"/>
      <c r="ID269" s="28"/>
      <c r="IE269" s="28"/>
      <c r="IF269" s="28"/>
      <c r="IG269" s="28"/>
      <c r="IH269" s="28"/>
      <c r="II269" s="28"/>
      <c r="IJ269" s="28"/>
      <c r="IK269" s="28"/>
      <c r="IL269" s="28"/>
      <c r="IM269" s="28"/>
      <c r="IN269" s="28"/>
      <c r="IO269" s="28"/>
      <c r="IP269" s="28"/>
      <c r="IQ269" s="28"/>
      <c r="IR269" s="28"/>
      <c r="IS269" s="28"/>
      <c r="IT269" s="28"/>
      <c r="IU269" s="28"/>
      <c r="IV269" s="28"/>
    </row>
    <row r="270" spans="1:256" ht="31.5" x14ac:dyDescent="0.25">
      <c r="A270" s="34" t="s">
        <v>413</v>
      </c>
      <c r="B270" s="43" t="s">
        <v>445</v>
      </c>
      <c r="C270" s="33"/>
      <c r="D270" s="27">
        <f>D271+D273</f>
        <v>17363.2</v>
      </c>
      <c r="E270" s="27">
        <f t="shared" ref="E270:F270" si="121">E271+E273</f>
        <v>16416.7</v>
      </c>
      <c r="F270" s="27">
        <f t="shared" si="121"/>
        <v>16416.2</v>
      </c>
      <c r="G270" s="28"/>
      <c r="H270" s="28"/>
      <c r="I270" s="28"/>
    </row>
    <row r="271" spans="1:256" ht="47.25" x14ac:dyDescent="0.25">
      <c r="A271" s="29" t="s">
        <v>616</v>
      </c>
      <c r="B271" s="30" t="s">
        <v>329</v>
      </c>
      <c r="C271" s="31"/>
      <c r="D271" s="32">
        <f>D272</f>
        <v>16011.1</v>
      </c>
      <c r="E271" s="32">
        <f t="shared" ref="E271:F271" si="122">E272</f>
        <v>16011.1</v>
      </c>
      <c r="F271" s="32">
        <f t="shared" si="122"/>
        <v>16011.1</v>
      </c>
    </row>
    <row r="272" spans="1:256" ht="47.25" x14ac:dyDescent="0.25">
      <c r="A272" s="29" t="s">
        <v>175</v>
      </c>
      <c r="B272" s="30" t="s">
        <v>329</v>
      </c>
      <c r="C272" s="31" t="s">
        <v>293</v>
      </c>
      <c r="D272" s="32">
        <v>16011.1</v>
      </c>
      <c r="E272" s="32">
        <v>16011.1</v>
      </c>
      <c r="F272" s="32">
        <v>16011.1</v>
      </c>
    </row>
    <row r="273" spans="1:256" ht="31.5" x14ac:dyDescent="0.25">
      <c r="A273" s="29" t="s">
        <v>617</v>
      </c>
      <c r="B273" s="30" t="s">
        <v>330</v>
      </c>
      <c r="C273" s="31"/>
      <c r="D273" s="32">
        <f>D274</f>
        <v>1352.1</v>
      </c>
      <c r="E273" s="32">
        <f t="shared" ref="E273:F273" si="123">E274</f>
        <v>405.6</v>
      </c>
      <c r="F273" s="32">
        <f t="shared" si="123"/>
        <v>405.1</v>
      </c>
    </row>
    <row r="274" spans="1:256" s="28" customFormat="1" ht="47.25" x14ac:dyDescent="0.25">
      <c r="A274" s="29" t="s">
        <v>158</v>
      </c>
      <c r="B274" s="30" t="s">
        <v>330</v>
      </c>
      <c r="C274" s="31" t="s">
        <v>293</v>
      </c>
      <c r="D274" s="32">
        <v>1352.1</v>
      </c>
      <c r="E274" s="32">
        <v>405.6</v>
      </c>
      <c r="F274" s="32">
        <v>405.1</v>
      </c>
      <c r="G274" s="16"/>
      <c r="H274" s="16"/>
      <c r="I274" s="16"/>
    </row>
    <row r="275" spans="1:256" ht="31.5" x14ac:dyDescent="0.25">
      <c r="A275" s="34" t="s">
        <v>414</v>
      </c>
      <c r="B275" s="43" t="s">
        <v>446</v>
      </c>
      <c r="C275" s="33"/>
      <c r="D275" s="27">
        <f>D276+D278+D280+D283</f>
        <v>2097</v>
      </c>
      <c r="E275" s="27">
        <f t="shared" ref="E275:F275" si="124">E276+E278+E280+E283</f>
        <v>1948.95</v>
      </c>
      <c r="F275" s="27">
        <f t="shared" si="124"/>
        <v>1948.95</v>
      </c>
      <c r="G275" s="28"/>
      <c r="H275" s="28"/>
      <c r="I275" s="28"/>
    </row>
    <row r="276" spans="1:256" ht="47.25" x14ac:dyDescent="0.25">
      <c r="A276" s="29" t="s">
        <v>588</v>
      </c>
      <c r="B276" s="30" t="s">
        <v>331</v>
      </c>
      <c r="C276" s="31"/>
      <c r="D276" s="32">
        <f>D277</f>
        <v>1768.3</v>
      </c>
      <c r="E276" s="32">
        <f t="shared" ref="E276:F276" si="125">E277</f>
        <v>1768.3</v>
      </c>
      <c r="F276" s="32">
        <f t="shared" si="125"/>
        <v>1768.3</v>
      </c>
    </row>
    <row r="277" spans="1:256" ht="63" x14ac:dyDescent="0.25">
      <c r="A277" s="29" t="s">
        <v>168</v>
      </c>
      <c r="B277" s="30" t="s">
        <v>331</v>
      </c>
      <c r="C277" s="31" t="s">
        <v>258</v>
      </c>
      <c r="D277" s="32">
        <v>1768.3</v>
      </c>
      <c r="E277" s="32">
        <v>1768.3</v>
      </c>
      <c r="F277" s="32">
        <v>1768.3</v>
      </c>
    </row>
    <row r="278" spans="1:256" s="28" customFormat="1" ht="31.5" x14ac:dyDescent="0.25">
      <c r="A278" s="29" t="s">
        <v>552</v>
      </c>
      <c r="B278" s="30" t="s">
        <v>332</v>
      </c>
      <c r="C278" s="31"/>
      <c r="D278" s="32">
        <f>D279</f>
        <v>211.5</v>
      </c>
      <c r="E278" s="32">
        <f t="shared" ref="E278:F278" si="126">E279</f>
        <v>63.449999999999996</v>
      </c>
      <c r="F278" s="32">
        <f t="shared" si="126"/>
        <v>63.449999999999996</v>
      </c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  <c r="DZ278" s="16"/>
      <c r="EA278" s="16"/>
      <c r="EB278" s="16"/>
      <c r="EC278" s="16"/>
      <c r="ED278" s="16"/>
      <c r="EE278" s="16"/>
      <c r="EF278" s="16"/>
      <c r="EG278" s="16"/>
      <c r="EH278" s="16"/>
      <c r="EI278" s="16"/>
      <c r="EJ278" s="16"/>
      <c r="EK278" s="16"/>
      <c r="EL278" s="16"/>
      <c r="EM278" s="16"/>
      <c r="EN278" s="16"/>
      <c r="EO278" s="16"/>
      <c r="EP278" s="16"/>
      <c r="EQ278" s="16"/>
      <c r="ER278" s="16"/>
      <c r="ES278" s="16"/>
      <c r="ET278" s="16"/>
      <c r="EU278" s="16"/>
      <c r="EV278" s="16"/>
      <c r="EW278" s="16"/>
      <c r="EX278" s="16"/>
      <c r="EY278" s="16"/>
      <c r="EZ278" s="16"/>
      <c r="FA278" s="16"/>
      <c r="FB278" s="16"/>
      <c r="FC278" s="16"/>
      <c r="FD278" s="16"/>
      <c r="FE278" s="16"/>
      <c r="FF278" s="16"/>
      <c r="FG278" s="16"/>
      <c r="FH278" s="16"/>
      <c r="FI278" s="16"/>
      <c r="FJ278" s="16"/>
      <c r="FK278" s="16"/>
      <c r="FL278" s="16"/>
      <c r="FM278" s="16"/>
      <c r="FN278" s="16"/>
      <c r="FO278" s="16"/>
      <c r="FP278" s="16"/>
      <c r="FQ278" s="16"/>
      <c r="FR278" s="16"/>
      <c r="FS278" s="16"/>
      <c r="FT278" s="16"/>
      <c r="FU278" s="16"/>
      <c r="FV278" s="16"/>
      <c r="FW278" s="16"/>
      <c r="FX278" s="16"/>
      <c r="FY278" s="16"/>
      <c r="FZ278" s="16"/>
      <c r="GA278" s="16"/>
      <c r="GB278" s="16"/>
      <c r="GC278" s="16"/>
      <c r="GD278" s="16"/>
      <c r="GE278" s="16"/>
      <c r="GF278" s="16"/>
      <c r="GG278" s="16"/>
      <c r="GH278" s="16"/>
      <c r="GI278" s="16"/>
      <c r="GJ278" s="16"/>
      <c r="GK278" s="16"/>
      <c r="GL278" s="16"/>
      <c r="GM278" s="16"/>
      <c r="GN278" s="16"/>
      <c r="GO278" s="16"/>
      <c r="GP278" s="16"/>
      <c r="GQ278" s="16"/>
      <c r="GR278" s="16"/>
      <c r="GS278" s="16"/>
      <c r="GT278" s="16"/>
      <c r="GU278" s="16"/>
      <c r="GV278" s="16"/>
      <c r="GW278" s="16"/>
      <c r="GX278" s="16"/>
      <c r="GY278" s="16"/>
      <c r="GZ278" s="16"/>
      <c r="HA278" s="16"/>
      <c r="HB278" s="16"/>
      <c r="HC278" s="16"/>
      <c r="HD278" s="16"/>
      <c r="HE278" s="16"/>
      <c r="HF278" s="16"/>
      <c r="HG278" s="16"/>
      <c r="HH278" s="16"/>
      <c r="HI278" s="16"/>
      <c r="HJ278" s="16"/>
      <c r="HK278" s="16"/>
      <c r="HL278" s="16"/>
      <c r="HM278" s="16"/>
      <c r="HN278" s="16"/>
      <c r="HO278" s="16"/>
      <c r="HP278" s="16"/>
      <c r="HQ278" s="16"/>
      <c r="HR278" s="16"/>
      <c r="HS278" s="16"/>
      <c r="HT278" s="16"/>
      <c r="HU278" s="16"/>
      <c r="HV278" s="16"/>
      <c r="HW278" s="16"/>
      <c r="HX278" s="16"/>
      <c r="HY278" s="16"/>
      <c r="HZ278" s="16"/>
      <c r="IA278" s="16"/>
      <c r="IB278" s="16"/>
      <c r="IC278" s="16"/>
      <c r="ID278" s="16"/>
      <c r="IE278" s="16"/>
      <c r="IF278" s="16"/>
      <c r="IG278" s="16"/>
      <c r="IH278" s="16"/>
      <c r="II278" s="16"/>
      <c r="IJ278" s="16"/>
      <c r="IK278" s="16"/>
      <c r="IL278" s="16"/>
      <c r="IM278" s="16"/>
      <c r="IN278" s="16"/>
      <c r="IO278" s="16"/>
      <c r="IP278" s="16"/>
      <c r="IQ278" s="16"/>
      <c r="IR278" s="16"/>
      <c r="IS278" s="16"/>
      <c r="IT278" s="16"/>
      <c r="IU278" s="16"/>
      <c r="IV278" s="16"/>
    </row>
    <row r="279" spans="1:256" ht="63" x14ac:dyDescent="0.25">
      <c r="A279" s="29" t="s">
        <v>169</v>
      </c>
      <c r="B279" s="30" t="s">
        <v>332</v>
      </c>
      <c r="C279" s="31" t="s">
        <v>229</v>
      </c>
      <c r="D279" s="32">
        <v>211.5</v>
      </c>
      <c r="E279" s="32">
        <v>63.449999999999996</v>
      </c>
      <c r="F279" s="32">
        <v>63.449999999999996</v>
      </c>
    </row>
    <row r="280" spans="1:256" ht="31.5" x14ac:dyDescent="0.25">
      <c r="A280" s="29" t="s">
        <v>618</v>
      </c>
      <c r="B280" s="30" t="s">
        <v>333</v>
      </c>
      <c r="C280" s="31"/>
      <c r="D280" s="32">
        <f>SUM(D281:D282)</f>
        <v>50</v>
      </c>
      <c r="E280" s="32">
        <f t="shared" ref="E280:F280" si="127">SUM(E281:E282)</f>
        <v>50</v>
      </c>
      <c r="F280" s="32">
        <f t="shared" si="127"/>
        <v>50</v>
      </c>
    </row>
    <row r="281" spans="1:256" ht="47.25" x14ac:dyDescent="0.25">
      <c r="A281" s="29" t="s">
        <v>176</v>
      </c>
      <c r="B281" s="30" t="s">
        <v>333</v>
      </c>
      <c r="C281" s="31" t="s">
        <v>258</v>
      </c>
      <c r="D281" s="32">
        <v>30</v>
      </c>
      <c r="E281" s="32">
        <v>30</v>
      </c>
      <c r="F281" s="32">
        <v>30</v>
      </c>
    </row>
    <row r="282" spans="1:256" ht="63" x14ac:dyDescent="0.25">
      <c r="A282" s="29" t="s">
        <v>619</v>
      </c>
      <c r="B282" s="30" t="s">
        <v>333</v>
      </c>
      <c r="C282" s="31">
        <v>240</v>
      </c>
      <c r="D282" s="32">
        <v>20</v>
      </c>
      <c r="E282" s="32">
        <v>20</v>
      </c>
      <c r="F282" s="32">
        <v>20</v>
      </c>
    </row>
    <row r="283" spans="1:256" ht="63" x14ac:dyDescent="0.25">
      <c r="A283" s="29" t="s">
        <v>167</v>
      </c>
      <c r="B283" s="30" t="s">
        <v>178</v>
      </c>
      <c r="C283" s="31"/>
      <c r="D283" s="32">
        <f>D284</f>
        <v>67.2</v>
      </c>
      <c r="E283" s="32">
        <f t="shared" ref="E283:F283" si="128">E284</f>
        <v>67.2</v>
      </c>
      <c r="F283" s="32">
        <f t="shared" si="128"/>
        <v>67.2</v>
      </c>
    </row>
    <row r="284" spans="1:256" s="28" customFormat="1" ht="63" x14ac:dyDescent="0.25">
      <c r="A284" s="29" t="s">
        <v>167</v>
      </c>
      <c r="B284" s="30" t="s">
        <v>178</v>
      </c>
      <c r="C284" s="31" t="s">
        <v>258</v>
      </c>
      <c r="D284" s="32">
        <v>67.2</v>
      </c>
      <c r="E284" s="32">
        <v>67.2</v>
      </c>
      <c r="F284" s="32">
        <v>67.2</v>
      </c>
      <c r="G284" s="16"/>
      <c r="H284" s="16"/>
      <c r="I284" s="16"/>
    </row>
    <row r="285" spans="1:256" s="28" customFormat="1" ht="31.5" x14ac:dyDescent="0.25">
      <c r="A285" s="34" t="s">
        <v>415</v>
      </c>
      <c r="B285" s="43" t="s">
        <v>447</v>
      </c>
      <c r="C285" s="33"/>
      <c r="D285" s="27">
        <f>D286+D290+D292</f>
        <v>3381.6</v>
      </c>
      <c r="E285" s="27">
        <f>E286+E290+E292</f>
        <v>3351.2999999999997</v>
      </c>
      <c r="F285" s="27">
        <f>F286+F290+F292</f>
        <v>3280.3799999999997</v>
      </c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  <c r="DZ285" s="16"/>
      <c r="EA285" s="16"/>
      <c r="EB285" s="16"/>
      <c r="EC285" s="16"/>
      <c r="ED285" s="16"/>
      <c r="EE285" s="16"/>
      <c r="EF285" s="16"/>
      <c r="EG285" s="16"/>
      <c r="EH285" s="16"/>
      <c r="EI285" s="16"/>
      <c r="EJ285" s="16"/>
      <c r="EK285" s="16"/>
      <c r="EL285" s="16"/>
      <c r="EM285" s="16"/>
      <c r="EN285" s="16"/>
      <c r="EO285" s="16"/>
      <c r="EP285" s="16"/>
      <c r="EQ285" s="16"/>
      <c r="ER285" s="16"/>
      <c r="ES285" s="16"/>
      <c r="ET285" s="16"/>
      <c r="EU285" s="16"/>
      <c r="EV285" s="16"/>
      <c r="EW285" s="16"/>
      <c r="EX285" s="16"/>
      <c r="EY285" s="16"/>
      <c r="EZ285" s="16"/>
      <c r="FA285" s="16"/>
      <c r="FB285" s="16"/>
      <c r="FC285" s="16"/>
      <c r="FD285" s="16"/>
      <c r="FE285" s="16"/>
      <c r="FF285" s="16"/>
      <c r="FG285" s="16"/>
      <c r="FH285" s="16"/>
      <c r="FI285" s="16"/>
      <c r="FJ285" s="16"/>
      <c r="FK285" s="16"/>
      <c r="FL285" s="16"/>
      <c r="FM285" s="16"/>
      <c r="FN285" s="16"/>
      <c r="FO285" s="16"/>
      <c r="FP285" s="16"/>
      <c r="FQ285" s="16"/>
      <c r="FR285" s="16"/>
      <c r="FS285" s="16"/>
      <c r="FT285" s="16"/>
      <c r="FU285" s="16"/>
      <c r="FV285" s="16"/>
      <c r="FW285" s="16"/>
      <c r="FX285" s="16"/>
      <c r="FY285" s="16"/>
      <c r="FZ285" s="16"/>
      <c r="GA285" s="16"/>
      <c r="GB285" s="16"/>
      <c r="GC285" s="16"/>
      <c r="GD285" s="16"/>
      <c r="GE285" s="16"/>
      <c r="GF285" s="16"/>
      <c r="GG285" s="16"/>
      <c r="GH285" s="16"/>
      <c r="GI285" s="16"/>
      <c r="GJ285" s="16"/>
      <c r="GK285" s="16"/>
      <c r="GL285" s="16"/>
      <c r="GM285" s="16"/>
      <c r="GN285" s="16"/>
      <c r="GO285" s="16"/>
      <c r="GP285" s="16"/>
      <c r="GQ285" s="16"/>
      <c r="GR285" s="16"/>
      <c r="GS285" s="16"/>
      <c r="GT285" s="16"/>
      <c r="GU285" s="16"/>
      <c r="GV285" s="16"/>
      <c r="GW285" s="16"/>
      <c r="GX285" s="16"/>
      <c r="GY285" s="16"/>
      <c r="GZ285" s="16"/>
      <c r="HA285" s="16"/>
      <c r="HB285" s="16"/>
      <c r="HC285" s="16"/>
      <c r="HD285" s="16"/>
      <c r="HE285" s="16"/>
      <c r="HF285" s="16"/>
      <c r="HG285" s="16"/>
      <c r="HH285" s="16"/>
      <c r="HI285" s="16"/>
      <c r="HJ285" s="16"/>
      <c r="HK285" s="16"/>
      <c r="HL285" s="16"/>
      <c r="HM285" s="16"/>
      <c r="HN285" s="16"/>
      <c r="HO285" s="16"/>
      <c r="HP285" s="16"/>
      <c r="HQ285" s="16"/>
      <c r="HR285" s="16"/>
      <c r="HS285" s="16"/>
      <c r="HT285" s="16"/>
      <c r="HU285" s="16"/>
      <c r="HV285" s="16"/>
      <c r="HW285" s="16"/>
      <c r="HX285" s="16"/>
      <c r="HY285" s="16"/>
      <c r="HZ285" s="16"/>
      <c r="IA285" s="16"/>
      <c r="IB285" s="16"/>
      <c r="IC285" s="16"/>
      <c r="ID285" s="16"/>
      <c r="IE285" s="16"/>
      <c r="IF285" s="16"/>
      <c r="IG285" s="16"/>
      <c r="IH285" s="16"/>
      <c r="II285" s="16"/>
      <c r="IJ285" s="16"/>
      <c r="IK285" s="16"/>
      <c r="IL285" s="16"/>
      <c r="IM285" s="16"/>
      <c r="IN285" s="16"/>
      <c r="IO285" s="16"/>
      <c r="IP285" s="16"/>
      <c r="IQ285" s="16"/>
      <c r="IR285" s="16"/>
      <c r="IS285" s="16"/>
      <c r="IT285" s="16"/>
      <c r="IU285" s="16"/>
      <c r="IV285" s="16"/>
    </row>
    <row r="286" spans="1:256" ht="47.25" x14ac:dyDescent="0.25">
      <c r="A286" s="29" t="s">
        <v>115</v>
      </c>
      <c r="B286" s="30" t="s">
        <v>334</v>
      </c>
      <c r="C286" s="31"/>
      <c r="D286" s="32">
        <f>SUM(D287:D289)</f>
        <v>1281</v>
      </c>
      <c r="E286" s="32">
        <f>SUM(E287:E289)</f>
        <v>1278.2</v>
      </c>
      <c r="F286" s="32">
        <f>SUM(F287:F289)</f>
        <v>1271.2</v>
      </c>
    </row>
    <row r="287" spans="1:256" s="28" customFormat="1" ht="47.25" x14ac:dyDescent="0.25">
      <c r="A287" s="29" t="s">
        <v>116</v>
      </c>
      <c r="B287" s="30" t="s">
        <v>334</v>
      </c>
      <c r="C287" s="31" t="s">
        <v>264</v>
      </c>
      <c r="D287" s="32">
        <v>1267</v>
      </c>
      <c r="E287" s="32">
        <v>1267</v>
      </c>
      <c r="F287" s="32">
        <v>1267</v>
      </c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  <c r="DZ287" s="16"/>
      <c r="EA287" s="16"/>
      <c r="EB287" s="16"/>
      <c r="EC287" s="16"/>
      <c r="ED287" s="16"/>
      <c r="EE287" s="16"/>
      <c r="EF287" s="16"/>
      <c r="EG287" s="16"/>
      <c r="EH287" s="16"/>
      <c r="EI287" s="16"/>
      <c r="EJ287" s="16"/>
      <c r="EK287" s="16"/>
      <c r="EL287" s="16"/>
      <c r="EM287" s="16"/>
      <c r="EN287" s="16"/>
      <c r="EO287" s="16"/>
      <c r="EP287" s="16"/>
      <c r="EQ287" s="16"/>
      <c r="ER287" s="16"/>
      <c r="ES287" s="16"/>
      <c r="ET287" s="16"/>
      <c r="EU287" s="16"/>
      <c r="EV287" s="16"/>
      <c r="EW287" s="16"/>
      <c r="EX287" s="16"/>
      <c r="EY287" s="16"/>
      <c r="EZ287" s="16"/>
      <c r="FA287" s="16"/>
      <c r="FB287" s="16"/>
      <c r="FC287" s="16"/>
      <c r="FD287" s="16"/>
      <c r="FE287" s="16"/>
      <c r="FF287" s="16"/>
      <c r="FG287" s="16"/>
      <c r="FH287" s="16"/>
      <c r="FI287" s="16"/>
      <c r="FJ287" s="16"/>
      <c r="FK287" s="16"/>
      <c r="FL287" s="16"/>
      <c r="FM287" s="16"/>
      <c r="FN287" s="16"/>
      <c r="FO287" s="16"/>
      <c r="FP287" s="16"/>
      <c r="FQ287" s="16"/>
      <c r="FR287" s="16"/>
      <c r="FS287" s="16"/>
      <c r="FT287" s="16"/>
      <c r="FU287" s="16"/>
      <c r="FV287" s="16"/>
      <c r="FW287" s="16"/>
      <c r="FX287" s="16"/>
      <c r="FY287" s="16"/>
      <c r="FZ287" s="16"/>
      <c r="GA287" s="16"/>
      <c r="GB287" s="16"/>
      <c r="GC287" s="16"/>
      <c r="GD287" s="16"/>
      <c r="GE287" s="16"/>
      <c r="GF287" s="16"/>
      <c r="GG287" s="16"/>
      <c r="GH287" s="16"/>
      <c r="GI287" s="16"/>
      <c r="GJ287" s="16"/>
      <c r="GK287" s="16"/>
      <c r="GL287" s="16"/>
      <c r="GM287" s="16"/>
      <c r="GN287" s="16"/>
      <c r="GO287" s="16"/>
      <c r="GP287" s="16"/>
      <c r="GQ287" s="16"/>
      <c r="GR287" s="16"/>
      <c r="GS287" s="16"/>
      <c r="GT287" s="16"/>
      <c r="GU287" s="16"/>
      <c r="GV287" s="16"/>
      <c r="GW287" s="16"/>
      <c r="GX287" s="16"/>
      <c r="GY287" s="16"/>
      <c r="GZ287" s="16"/>
      <c r="HA287" s="16"/>
      <c r="HB287" s="16"/>
      <c r="HC287" s="16"/>
      <c r="HD287" s="16"/>
      <c r="HE287" s="16"/>
      <c r="HF287" s="16"/>
      <c r="HG287" s="16"/>
      <c r="HH287" s="16"/>
      <c r="HI287" s="16"/>
      <c r="HJ287" s="16"/>
      <c r="HK287" s="16"/>
      <c r="HL287" s="16"/>
      <c r="HM287" s="16"/>
      <c r="HN287" s="16"/>
      <c r="HO287" s="16"/>
      <c r="HP287" s="16"/>
      <c r="HQ287" s="16"/>
      <c r="HR287" s="16"/>
      <c r="HS287" s="16"/>
      <c r="HT287" s="16"/>
      <c r="HU287" s="16"/>
      <c r="HV287" s="16"/>
      <c r="HW287" s="16"/>
      <c r="HX287" s="16"/>
      <c r="HY287" s="16"/>
      <c r="HZ287" s="16"/>
      <c r="IA287" s="16"/>
      <c r="IB287" s="16"/>
      <c r="IC287" s="16"/>
      <c r="ID287" s="16"/>
      <c r="IE287" s="16"/>
      <c r="IF287" s="16"/>
      <c r="IG287" s="16"/>
      <c r="IH287" s="16"/>
      <c r="II287" s="16"/>
      <c r="IJ287" s="16"/>
      <c r="IK287" s="16"/>
      <c r="IL287" s="16"/>
      <c r="IM287" s="16"/>
      <c r="IN287" s="16"/>
      <c r="IO287" s="16"/>
      <c r="IP287" s="16"/>
      <c r="IQ287" s="16"/>
      <c r="IR287" s="16"/>
      <c r="IS287" s="16"/>
      <c r="IT287" s="16"/>
      <c r="IU287" s="16"/>
      <c r="IV287" s="16"/>
    </row>
    <row r="288" spans="1:256" ht="47.25" x14ac:dyDescent="0.25">
      <c r="A288" s="29" t="s">
        <v>115</v>
      </c>
      <c r="B288" s="30" t="s">
        <v>334</v>
      </c>
      <c r="C288" s="31" t="s">
        <v>229</v>
      </c>
      <c r="D288" s="32">
        <v>13.5</v>
      </c>
      <c r="E288" s="32">
        <v>10.8</v>
      </c>
      <c r="F288" s="32">
        <v>4.05</v>
      </c>
    </row>
    <row r="289" spans="1:256" s="28" customFormat="1" ht="31.5" x14ac:dyDescent="0.25">
      <c r="A289" s="29" t="s">
        <v>151</v>
      </c>
      <c r="B289" s="30" t="s">
        <v>334</v>
      </c>
      <c r="C289" s="31" t="s">
        <v>260</v>
      </c>
      <c r="D289" s="32">
        <v>0.5</v>
      </c>
      <c r="E289" s="32">
        <v>0.4</v>
      </c>
      <c r="F289" s="32">
        <v>0.15</v>
      </c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  <c r="DZ289" s="16"/>
      <c r="EA289" s="16"/>
      <c r="EB289" s="16"/>
      <c r="EC289" s="16"/>
      <c r="ED289" s="16"/>
      <c r="EE289" s="16"/>
      <c r="EF289" s="16"/>
      <c r="EG289" s="16"/>
      <c r="EH289" s="16"/>
      <c r="EI289" s="16"/>
      <c r="EJ289" s="16"/>
      <c r="EK289" s="16"/>
      <c r="EL289" s="16"/>
      <c r="EM289" s="16"/>
      <c r="EN289" s="16"/>
      <c r="EO289" s="16"/>
      <c r="EP289" s="16"/>
      <c r="EQ289" s="16"/>
      <c r="ER289" s="16"/>
      <c r="ES289" s="16"/>
      <c r="ET289" s="16"/>
      <c r="EU289" s="16"/>
      <c r="EV289" s="16"/>
      <c r="EW289" s="16"/>
      <c r="EX289" s="16"/>
      <c r="EY289" s="16"/>
      <c r="EZ289" s="16"/>
      <c r="FA289" s="16"/>
      <c r="FB289" s="16"/>
      <c r="FC289" s="16"/>
      <c r="FD289" s="16"/>
      <c r="FE289" s="16"/>
      <c r="FF289" s="16"/>
      <c r="FG289" s="16"/>
      <c r="FH289" s="16"/>
      <c r="FI289" s="16"/>
      <c r="FJ289" s="16"/>
      <c r="FK289" s="16"/>
      <c r="FL289" s="16"/>
      <c r="FM289" s="16"/>
      <c r="FN289" s="16"/>
      <c r="FO289" s="16"/>
      <c r="FP289" s="16"/>
      <c r="FQ289" s="16"/>
      <c r="FR289" s="16"/>
      <c r="FS289" s="16"/>
      <c r="FT289" s="16"/>
      <c r="FU289" s="16"/>
      <c r="FV289" s="16"/>
      <c r="FW289" s="16"/>
      <c r="FX289" s="16"/>
      <c r="FY289" s="16"/>
      <c r="FZ289" s="16"/>
      <c r="GA289" s="16"/>
      <c r="GB289" s="16"/>
      <c r="GC289" s="16"/>
      <c r="GD289" s="16"/>
      <c r="GE289" s="16"/>
      <c r="GF289" s="16"/>
      <c r="GG289" s="16"/>
      <c r="GH289" s="16"/>
      <c r="GI289" s="16"/>
      <c r="GJ289" s="16"/>
      <c r="GK289" s="16"/>
      <c r="GL289" s="16"/>
      <c r="GM289" s="16"/>
      <c r="GN289" s="16"/>
      <c r="GO289" s="16"/>
      <c r="GP289" s="16"/>
      <c r="GQ289" s="16"/>
      <c r="GR289" s="16"/>
      <c r="GS289" s="16"/>
      <c r="GT289" s="16"/>
      <c r="GU289" s="16"/>
      <c r="GV289" s="16"/>
      <c r="GW289" s="16"/>
      <c r="GX289" s="16"/>
      <c r="GY289" s="16"/>
      <c r="GZ289" s="16"/>
      <c r="HA289" s="16"/>
      <c r="HB289" s="16"/>
      <c r="HC289" s="16"/>
      <c r="HD289" s="16"/>
      <c r="HE289" s="16"/>
      <c r="HF289" s="16"/>
      <c r="HG289" s="16"/>
      <c r="HH289" s="16"/>
      <c r="HI289" s="16"/>
      <c r="HJ289" s="16"/>
      <c r="HK289" s="16"/>
      <c r="HL289" s="16"/>
      <c r="HM289" s="16"/>
      <c r="HN289" s="16"/>
      <c r="HO289" s="16"/>
      <c r="HP289" s="16"/>
      <c r="HQ289" s="16"/>
      <c r="HR289" s="16"/>
      <c r="HS289" s="16"/>
      <c r="HT289" s="16"/>
      <c r="HU289" s="16"/>
      <c r="HV289" s="16"/>
      <c r="HW289" s="16"/>
      <c r="HX289" s="16"/>
      <c r="HY289" s="16"/>
      <c r="HZ289" s="16"/>
      <c r="IA289" s="16"/>
      <c r="IB289" s="16"/>
      <c r="IC289" s="16"/>
      <c r="ID289" s="16"/>
      <c r="IE289" s="16"/>
      <c r="IF289" s="16"/>
      <c r="IG289" s="16"/>
      <c r="IH289" s="16"/>
      <c r="II289" s="16"/>
      <c r="IJ289" s="16"/>
      <c r="IK289" s="16"/>
      <c r="IL289" s="16"/>
      <c r="IM289" s="16"/>
      <c r="IN289" s="16"/>
      <c r="IO289" s="16"/>
      <c r="IP289" s="16"/>
      <c r="IQ289" s="16"/>
      <c r="IR289" s="16"/>
      <c r="IS289" s="16"/>
      <c r="IT289" s="16"/>
      <c r="IU289" s="16"/>
      <c r="IV289" s="16"/>
    </row>
    <row r="290" spans="1:256" ht="63" x14ac:dyDescent="0.25">
      <c r="A290" s="29" t="s">
        <v>179</v>
      </c>
      <c r="B290" s="30" t="s">
        <v>335</v>
      </c>
      <c r="C290" s="31"/>
      <c r="D290" s="32">
        <f>D291</f>
        <v>1970</v>
      </c>
      <c r="E290" s="32">
        <f t="shared" ref="E290:F290" si="129">E291</f>
        <v>1970</v>
      </c>
      <c r="F290" s="32">
        <f t="shared" si="129"/>
        <v>1970</v>
      </c>
    </row>
    <row r="291" spans="1:256" ht="63" x14ac:dyDescent="0.25">
      <c r="A291" s="29" t="s">
        <v>179</v>
      </c>
      <c r="B291" s="30" t="s">
        <v>335</v>
      </c>
      <c r="C291" s="31" t="s">
        <v>258</v>
      </c>
      <c r="D291" s="32">
        <v>1970</v>
      </c>
      <c r="E291" s="32">
        <v>1970</v>
      </c>
      <c r="F291" s="32">
        <v>1970</v>
      </c>
    </row>
    <row r="292" spans="1:256" ht="47.25" x14ac:dyDescent="0.25">
      <c r="A292" s="29" t="s">
        <v>170</v>
      </c>
      <c r="B292" s="30" t="s">
        <v>336</v>
      </c>
      <c r="C292" s="31"/>
      <c r="D292" s="32">
        <f>SUM(D293:D294)</f>
        <v>130.6</v>
      </c>
      <c r="E292" s="32">
        <f t="shared" ref="E292:F292" si="130">SUM(E293:E294)</f>
        <v>103.1</v>
      </c>
      <c r="F292" s="32">
        <f t="shared" si="130"/>
        <v>39.179999999999993</v>
      </c>
    </row>
    <row r="293" spans="1:256" ht="47.25" x14ac:dyDescent="0.25">
      <c r="A293" s="29" t="s">
        <v>170</v>
      </c>
      <c r="B293" s="30" t="s">
        <v>336</v>
      </c>
      <c r="C293" s="31" t="s">
        <v>260</v>
      </c>
      <c r="D293" s="32">
        <v>1</v>
      </c>
      <c r="E293" s="32">
        <v>0.8</v>
      </c>
      <c r="F293" s="32">
        <v>0.3</v>
      </c>
    </row>
    <row r="294" spans="1:256" ht="63" x14ac:dyDescent="0.25">
      <c r="A294" s="29" t="s">
        <v>180</v>
      </c>
      <c r="B294" s="30" t="s">
        <v>336</v>
      </c>
      <c r="C294" s="31" t="s">
        <v>229</v>
      </c>
      <c r="D294" s="32">
        <v>129.6</v>
      </c>
      <c r="E294" s="32">
        <v>102.3</v>
      </c>
      <c r="F294" s="32">
        <v>38.879999999999995</v>
      </c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  <c r="AG294" s="28"/>
      <c r="AH294" s="28"/>
      <c r="AI294" s="28"/>
      <c r="AJ294" s="28"/>
      <c r="AK294" s="28"/>
      <c r="AL294" s="28"/>
      <c r="AM294" s="28"/>
      <c r="AN294" s="28"/>
      <c r="AO294" s="28"/>
      <c r="AP294" s="28"/>
      <c r="AQ294" s="28"/>
      <c r="AR294" s="28"/>
      <c r="AS294" s="28"/>
      <c r="AT294" s="28"/>
      <c r="AU294" s="28"/>
      <c r="AV294" s="28"/>
      <c r="AW294" s="28"/>
      <c r="AX294" s="28"/>
      <c r="AY294" s="28"/>
      <c r="AZ294" s="28"/>
      <c r="BA294" s="28"/>
      <c r="BB294" s="28"/>
      <c r="BC294" s="28"/>
      <c r="BD294" s="28"/>
      <c r="BE294" s="28"/>
      <c r="BF294" s="28"/>
      <c r="BG294" s="28"/>
      <c r="BH294" s="28"/>
      <c r="BI294" s="28"/>
      <c r="BJ294" s="28"/>
      <c r="BK294" s="28"/>
      <c r="BL294" s="28"/>
      <c r="BM294" s="28"/>
      <c r="BN294" s="28"/>
      <c r="BO294" s="28"/>
      <c r="BP294" s="28"/>
      <c r="BQ294" s="28"/>
      <c r="BR294" s="28"/>
      <c r="BS294" s="28"/>
      <c r="BT294" s="28"/>
      <c r="BU294" s="28"/>
      <c r="BV294" s="28"/>
      <c r="BW294" s="28"/>
      <c r="BX294" s="28"/>
      <c r="BY294" s="28"/>
      <c r="BZ294" s="28"/>
      <c r="CA294" s="28"/>
      <c r="CB294" s="28"/>
      <c r="CC294" s="28"/>
      <c r="CD294" s="28"/>
      <c r="CE294" s="28"/>
      <c r="CF294" s="28"/>
      <c r="CG294" s="28"/>
      <c r="CH294" s="28"/>
      <c r="CI294" s="28"/>
      <c r="CJ294" s="28"/>
      <c r="CK294" s="28"/>
      <c r="CL294" s="28"/>
      <c r="CM294" s="28"/>
      <c r="CN294" s="28"/>
      <c r="CO294" s="28"/>
      <c r="CP294" s="28"/>
      <c r="CQ294" s="28"/>
      <c r="CR294" s="28"/>
      <c r="CS294" s="28"/>
      <c r="CT294" s="28"/>
      <c r="CU294" s="28"/>
      <c r="CV294" s="28"/>
      <c r="CW294" s="28"/>
      <c r="CX294" s="28"/>
      <c r="CY294" s="28"/>
      <c r="CZ294" s="28"/>
      <c r="DA294" s="28"/>
      <c r="DB294" s="28"/>
      <c r="DC294" s="28"/>
      <c r="DD294" s="28"/>
      <c r="DE294" s="28"/>
      <c r="DF294" s="28"/>
      <c r="DG294" s="28"/>
      <c r="DH294" s="28"/>
      <c r="DI294" s="28"/>
      <c r="DJ294" s="28"/>
      <c r="DK294" s="28"/>
      <c r="DL294" s="28"/>
      <c r="DM294" s="28"/>
      <c r="DN294" s="28"/>
      <c r="DO294" s="28"/>
      <c r="DP294" s="28"/>
      <c r="DQ294" s="28"/>
      <c r="DR294" s="28"/>
      <c r="DS294" s="28"/>
      <c r="DT294" s="28"/>
      <c r="DU294" s="28"/>
      <c r="DV294" s="28"/>
      <c r="DW294" s="28"/>
      <c r="DX294" s="28"/>
      <c r="DY294" s="28"/>
      <c r="DZ294" s="28"/>
      <c r="EA294" s="28"/>
      <c r="EB294" s="28"/>
      <c r="EC294" s="28"/>
      <c r="ED294" s="28"/>
      <c r="EE294" s="28"/>
      <c r="EF294" s="28"/>
      <c r="EG294" s="28"/>
      <c r="EH294" s="28"/>
      <c r="EI294" s="28"/>
      <c r="EJ294" s="28"/>
      <c r="EK294" s="28"/>
      <c r="EL294" s="28"/>
      <c r="EM294" s="28"/>
      <c r="EN294" s="28"/>
      <c r="EO294" s="28"/>
      <c r="EP294" s="28"/>
      <c r="EQ294" s="28"/>
      <c r="ER294" s="28"/>
      <c r="ES294" s="28"/>
      <c r="ET294" s="28"/>
      <c r="EU294" s="28"/>
      <c r="EV294" s="28"/>
      <c r="EW294" s="28"/>
      <c r="EX294" s="28"/>
      <c r="EY294" s="28"/>
      <c r="EZ294" s="28"/>
      <c r="FA294" s="28"/>
      <c r="FB294" s="28"/>
      <c r="FC294" s="28"/>
      <c r="FD294" s="28"/>
      <c r="FE294" s="28"/>
      <c r="FF294" s="28"/>
      <c r="FG294" s="28"/>
      <c r="FH294" s="28"/>
      <c r="FI294" s="28"/>
      <c r="FJ294" s="28"/>
      <c r="FK294" s="28"/>
      <c r="FL294" s="28"/>
      <c r="FM294" s="28"/>
      <c r="FN294" s="28"/>
      <c r="FO294" s="28"/>
      <c r="FP294" s="28"/>
      <c r="FQ294" s="28"/>
      <c r="FR294" s="28"/>
      <c r="FS294" s="28"/>
      <c r="FT294" s="28"/>
      <c r="FU294" s="28"/>
      <c r="FV294" s="28"/>
      <c r="FW294" s="28"/>
      <c r="FX294" s="28"/>
      <c r="FY294" s="28"/>
      <c r="FZ294" s="28"/>
      <c r="GA294" s="28"/>
      <c r="GB294" s="28"/>
      <c r="GC294" s="28"/>
      <c r="GD294" s="28"/>
      <c r="GE294" s="28"/>
      <c r="GF294" s="28"/>
      <c r="GG294" s="28"/>
      <c r="GH294" s="28"/>
      <c r="GI294" s="28"/>
      <c r="GJ294" s="28"/>
      <c r="GK294" s="28"/>
      <c r="GL294" s="28"/>
      <c r="GM294" s="28"/>
      <c r="GN294" s="28"/>
      <c r="GO294" s="28"/>
      <c r="GP294" s="28"/>
      <c r="GQ294" s="28"/>
      <c r="GR294" s="28"/>
      <c r="GS294" s="28"/>
      <c r="GT294" s="28"/>
      <c r="GU294" s="28"/>
      <c r="GV294" s="28"/>
      <c r="GW294" s="28"/>
      <c r="GX294" s="28"/>
      <c r="GY294" s="28"/>
      <c r="GZ294" s="28"/>
      <c r="HA294" s="28"/>
      <c r="HB294" s="28"/>
      <c r="HC294" s="28"/>
      <c r="HD294" s="28"/>
      <c r="HE294" s="28"/>
      <c r="HF294" s="28"/>
      <c r="HG294" s="28"/>
      <c r="HH294" s="28"/>
      <c r="HI294" s="28"/>
      <c r="HJ294" s="28"/>
      <c r="HK294" s="28"/>
      <c r="HL294" s="28"/>
      <c r="HM294" s="28"/>
      <c r="HN294" s="28"/>
      <c r="HO294" s="28"/>
      <c r="HP294" s="28"/>
      <c r="HQ294" s="28"/>
      <c r="HR294" s="28"/>
      <c r="HS294" s="28"/>
      <c r="HT294" s="28"/>
      <c r="HU294" s="28"/>
      <c r="HV294" s="28"/>
      <c r="HW294" s="28"/>
      <c r="HX294" s="28"/>
      <c r="HY294" s="28"/>
      <c r="HZ294" s="28"/>
      <c r="IA294" s="28"/>
      <c r="IB294" s="28"/>
      <c r="IC294" s="28"/>
      <c r="ID294" s="28"/>
      <c r="IE294" s="28"/>
      <c r="IF294" s="28"/>
      <c r="IG294" s="28"/>
      <c r="IH294" s="28"/>
      <c r="II294" s="28"/>
      <c r="IJ294" s="28"/>
      <c r="IK294" s="28"/>
      <c r="IL294" s="28"/>
      <c r="IM294" s="28"/>
      <c r="IN294" s="28"/>
      <c r="IO294" s="28"/>
      <c r="IP294" s="28"/>
      <c r="IQ294" s="28"/>
      <c r="IR294" s="28"/>
      <c r="IS294" s="28"/>
      <c r="IT294" s="28"/>
      <c r="IU294" s="28"/>
      <c r="IV294" s="28"/>
    </row>
    <row r="295" spans="1:256" ht="47.25" x14ac:dyDescent="0.25">
      <c r="A295" s="34" t="s">
        <v>406</v>
      </c>
      <c r="B295" s="43" t="s">
        <v>448</v>
      </c>
      <c r="C295" s="33"/>
      <c r="D295" s="27">
        <f>D296</f>
        <v>683.55</v>
      </c>
      <c r="E295" s="27">
        <f t="shared" ref="E295:F295" si="131">E296</f>
        <v>514.74</v>
      </c>
      <c r="F295" s="27">
        <f t="shared" si="131"/>
        <v>205.065</v>
      </c>
      <c r="G295" s="28"/>
      <c r="H295" s="28"/>
      <c r="I295" s="28"/>
    </row>
    <row r="296" spans="1:256" ht="63" x14ac:dyDescent="0.25">
      <c r="A296" s="29" t="s">
        <v>181</v>
      </c>
      <c r="B296" s="30" t="s">
        <v>337</v>
      </c>
      <c r="C296" s="31"/>
      <c r="D296" s="32">
        <f>SUM(D297:D298)</f>
        <v>683.55</v>
      </c>
      <c r="E296" s="32">
        <f t="shared" ref="E296:F296" si="132">SUM(E297:E298)</f>
        <v>514.74</v>
      </c>
      <c r="F296" s="32">
        <f t="shared" si="132"/>
        <v>205.065</v>
      </c>
    </row>
    <row r="297" spans="1:256" ht="63" x14ac:dyDescent="0.25">
      <c r="A297" s="29" t="s">
        <v>181</v>
      </c>
      <c r="B297" s="30" t="s">
        <v>337</v>
      </c>
      <c r="C297" s="31" t="s">
        <v>229</v>
      </c>
      <c r="D297" s="32">
        <v>8.5500000000000007</v>
      </c>
      <c r="E297" s="32">
        <v>6.8400000000000007</v>
      </c>
      <c r="F297" s="32">
        <v>2.5649999999999999</v>
      </c>
    </row>
    <row r="298" spans="1:256" ht="47.25" x14ac:dyDescent="0.25">
      <c r="A298" s="29" t="s">
        <v>620</v>
      </c>
      <c r="B298" s="30" t="s">
        <v>337</v>
      </c>
      <c r="C298" s="31">
        <v>620</v>
      </c>
      <c r="D298" s="32">
        <v>675</v>
      </c>
      <c r="E298" s="32">
        <v>507.9</v>
      </c>
      <c r="F298" s="32">
        <v>202.5</v>
      </c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  <c r="AG298" s="28"/>
      <c r="AH298" s="28"/>
      <c r="AI298" s="28"/>
      <c r="AJ298" s="28"/>
      <c r="AK298" s="28"/>
      <c r="AL298" s="28"/>
      <c r="AM298" s="28"/>
      <c r="AN298" s="28"/>
      <c r="AO298" s="28"/>
      <c r="AP298" s="28"/>
      <c r="AQ298" s="28"/>
      <c r="AR298" s="28"/>
      <c r="AS298" s="28"/>
      <c r="AT298" s="28"/>
      <c r="AU298" s="28"/>
      <c r="AV298" s="28"/>
      <c r="AW298" s="28"/>
      <c r="AX298" s="28"/>
      <c r="AY298" s="28"/>
      <c r="AZ298" s="28"/>
      <c r="BA298" s="28"/>
      <c r="BB298" s="28"/>
      <c r="BC298" s="28"/>
      <c r="BD298" s="28"/>
      <c r="BE298" s="28"/>
      <c r="BF298" s="28"/>
      <c r="BG298" s="28"/>
      <c r="BH298" s="28"/>
      <c r="BI298" s="28"/>
      <c r="BJ298" s="28"/>
      <c r="BK298" s="28"/>
      <c r="BL298" s="28"/>
      <c r="BM298" s="28"/>
      <c r="BN298" s="28"/>
      <c r="BO298" s="28"/>
      <c r="BP298" s="28"/>
      <c r="BQ298" s="28"/>
      <c r="BR298" s="28"/>
      <c r="BS298" s="28"/>
      <c r="BT298" s="28"/>
      <c r="BU298" s="28"/>
      <c r="BV298" s="28"/>
      <c r="BW298" s="28"/>
      <c r="BX298" s="28"/>
      <c r="BY298" s="28"/>
      <c r="BZ298" s="28"/>
      <c r="CA298" s="28"/>
      <c r="CB298" s="28"/>
      <c r="CC298" s="28"/>
      <c r="CD298" s="28"/>
      <c r="CE298" s="28"/>
      <c r="CF298" s="28"/>
      <c r="CG298" s="28"/>
      <c r="CH298" s="28"/>
      <c r="CI298" s="28"/>
      <c r="CJ298" s="28"/>
      <c r="CK298" s="28"/>
      <c r="CL298" s="28"/>
      <c r="CM298" s="28"/>
      <c r="CN298" s="28"/>
      <c r="CO298" s="28"/>
      <c r="CP298" s="28"/>
      <c r="CQ298" s="28"/>
      <c r="CR298" s="28"/>
      <c r="CS298" s="28"/>
      <c r="CT298" s="28"/>
      <c r="CU298" s="28"/>
      <c r="CV298" s="28"/>
      <c r="CW298" s="28"/>
      <c r="CX298" s="28"/>
      <c r="CY298" s="28"/>
      <c r="CZ298" s="28"/>
      <c r="DA298" s="28"/>
      <c r="DB298" s="28"/>
      <c r="DC298" s="28"/>
      <c r="DD298" s="28"/>
      <c r="DE298" s="28"/>
      <c r="DF298" s="28"/>
      <c r="DG298" s="28"/>
      <c r="DH298" s="28"/>
      <c r="DI298" s="28"/>
      <c r="DJ298" s="28"/>
      <c r="DK298" s="28"/>
      <c r="DL298" s="28"/>
      <c r="DM298" s="28"/>
      <c r="DN298" s="28"/>
      <c r="DO298" s="28"/>
      <c r="DP298" s="28"/>
      <c r="DQ298" s="28"/>
      <c r="DR298" s="28"/>
      <c r="DS298" s="28"/>
      <c r="DT298" s="28"/>
      <c r="DU298" s="28"/>
      <c r="DV298" s="28"/>
      <c r="DW298" s="28"/>
      <c r="DX298" s="28"/>
      <c r="DY298" s="28"/>
      <c r="DZ298" s="28"/>
      <c r="EA298" s="28"/>
      <c r="EB298" s="28"/>
      <c r="EC298" s="28"/>
      <c r="ED298" s="28"/>
      <c r="EE298" s="28"/>
      <c r="EF298" s="28"/>
      <c r="EG298" s="28"/>
      <c r="EH298" s="28"/>
      <c r="EI298" s="28"/>
      <c r="EJ298" s="28"/>
      <c r="EK298" s="28"/>
      <c r="EL298" s="28"/>
      <c r="EM298" s="28"/>
      <c r="EN298" s="28"/>
      <c r="EO298" s="28"/>
      <c r="EP298" s="28"/>
      <c r="EQ298" s="28"/>
      <c r="ER298" s="28"/>
      <c r="ES298" s="28"/>
      <c r="ET298" s="28"/>
      <c r="EU298" s="28"/>
      <c r="EV298" s="28"/>
      <c r="EW298" s="28"/>
      <c r="EX298" s="28"/>
      <c r="EY298" s="28"/>
      <c r="EZ298" s="28"/>
      <c r="FA298" s="28"/>
      <c r="FB298" s="28"/>
      <c r="FC298" s="28"/>
      <c r="FD298" s="28"/>
      <c r="FE298" s="28"/>
      <c r="FF298" s="28"/>
      <c r="FG298" s="28"/>
      <c r="FH298" s="28"/>
      <c r="FI298" s="28"/>
      <c r="FJ298" s="28"/>
      <c r="FK298" s="28"/>
      <c r="FL298" s="28"/>
      <c r="FM298" s="28"/>
      <c r="FN298" s="28"/>
      <c r="FO298" s="28"/>
      <c r="FP298" s="28"/>
      <c r="FQ298" s="28"/>
      <c r="FR298" s="28"/>
      <c r="FS298" s="28"/>
      <c r="FT298" s="28"/>
      <c r="FU298" s="28"/>
      <c r="FV298" s="28"/>
      <c r="FW298" s="28"/>
      <c r="FX298" s="28"/>
      <c r="FY298" s="28"/>
      <c r="FZ298" s="28"/>
      <c r="GA298" s="28"/>
      <c r="GB298" s="28"/>
      <c r="GC298" s="28"/>
      <c r="GD298" s="28"/>
      <c r="GE298" s="28"/>
      <c r="GF298" s="28"/>
      <c r="GG298" s="28"/>
      <c r="GH298" s="28"/>
      <c r="GI298" s="28"/>
      <c r="GJ298" s="28"/>
      <c r="GK298" s="28"/>
      <c r="GL298" s="28"/>
      <c r="GM298" s="28"/>
      <c r="GN298" s="28"/>
      <c r="GO298" s="28"/>
      <c r="GP298" s="28"/>
      <c r="GQ298" s="28"/>
      <c r="GR298" s="28"/>
      <c r="GS298" s="28"/>
      <c r="GT298" s="28"/>
      <c r="GU298" s="28"/>
      <c r="GV298" s="28"/>
      <c r="GW298" s="28"/>
      <c r="GX298" s="28"/>
      <c r="GY298" s="28"/>
      <c r="GZ298" s="28"/>
      <c r="HA298" s="28"/>
      <c r="HB298" s="28"/>
      <c r="HC298" s="28"/>
      <c r="HD298" s="28"/>
      <c r="HE298" s="28"/>
      <c r="HF298" s="28"/>
      <c r="HG298" s="28"/>
      <c r="HH298" s="28"/>
      <c r="HI298" s="28"/>
      <c r="HJ298" s="28"/>
      <c r="HK298" s="28"/>
      <c r="HL298" s="28"/>
      <c r="HM298" s="28"/>
      <c r="HN298" s="28"/>
      <c r="HO298" s="28"/>
      <c r="HP298" s="28"/>
      <c r="HQ298" s="28"/>
      <c r="HR298" s="28"/>
      <c r="HS298" s="28"/>
      <c r="HT298" s="28"/>
      <c r="HU298" s="28"/>
      <c r="HV298" s="28"/>
      <c r="HW298" s="28"/>
      <c r="HX298" s="28"/>
      <c r="HY298" s="28"/>
      <c r="HZ298" s="28"/>
      <c r="IA298" s="28"/>
      <c r="IB298" s="28"/>
      <c r="IC298" s="28"/>
      <c r="ID298" s="28"/>
      <c r="IE298" s="28"/>
      <c r="IF298" s="28"/>
      <c r="IG298" s="28"/>
      <c r="IH298" s="28"/>
      <c r="II298" s="28"/>
      <c r="IJ298" s="28"/>
      <c r="IK298" s="28"/>
      <c r="IL298" s="28"/>
      <c r="IM298" s="28"/>
      <c r="IN298" s="28"/>
      <c r="IO298" s="28"/>
      <c r="IP298" s="28"/>
      <c r="IQ298" s="28"/>
      <c r="IR298" s="28"/>
      <c r="IS298" s="28"/>
      <c r="IT298" s="28"/>
      <c r="IU298" s="28"/>
      <c r="IV298" s="28"/>
    </row>
    <row r="299" spans="1:256" x14ac:dyDescent="0.25">
      <c r="A299" s="34" t="s">
        <v>416</v>
      </c>
      <c r="B299" s="43" t="s">
        <v>449</v>
      </c>
      <c r="C299" s="33"/>
      <c r="D299" s="27">
        <f>D300+D302</f>
        <v>16086.5</v>
      </c>
      <c r="E299" s="27">
        <f t="shared" ref="E299:F299" si="133">E300+E302</f>
        <v>16062.2</v>
      </c>
      <c r="F299" s="27">
        <f t="shared" si="133"/>
        <v>16001.45</v>
      </c>
      <c r="G299" s="28"/>
      <c r="H299" s="28"/>
      <c r="I299" s="28"/>
    </row>
    <row r="300" spans="1:256" s="28" customFormat="1" ht="47.25" x14ac:dyDescent="0.25">
      <c r="A300" s="29" t="s">
        <v>175</v>
      </c>
      <c r="B300" s="30" t="s">
        <v>338</v>
      </c>
      <c r="C300" s="31"/>
      <c r="D300" s="32">
        <f>D301</f>
        <v>15965</v>
      </c>
      <c r="E300" s="32">
        <f t="shared" ref="E300:F300" si="134">E301</f>
        <v>15965</v>
      </c>
      <c r="F300" s="32">
        <f t="shared" si="134"/>
        <v>15965</v>
      </c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  <c r="DZ300" s="16"/>
      <c r="EA300" s="16"/>
      <c r="EB300" s="16"/>
      <c r="EC300" s="16"/>
      <c r="ED300" s="16"/>
      <c r="EE300" s="16"/>
      <c r="EF300" s="16"/>
      <c r="EG300" s="16"/>
      <c r="EH300" s="16"/>
      <c r="EI300" s="16"/>
      <c r="EJ300" s="16"/>
      <c r="EK300" s="16"/>
      <c r="EL300" s="16"/>
      <c r="EM300" s="16"/>
      <c r="EN300" s="16"/>
      <c r="EO300" s="16"/>
      <c r="EP300" s="16"/>
      <c r="EQ300" s="16"/>
      <c r="ER300" s="16"/>
      <c r="ES300" s="16"/>
      <c r="ET300" s="16"/>
      <c r="EU300" s="16"/>
      <c r="EV300" s="16"/>
      <c r="EW300" s="16"/>
      <c r="EX300" s="16"/>
      <c r="EY300" s="16"/>
      <c r="EZ300" s="16"/>
      <c r="FA300" s="16"/>
      <c r="FB300" s="16"/>
      <c r="FC300" s="16"/>
      <c r="FD300" s="16"/>
      <c r="FE300" s="16"/>
      <c r="FF300" s="16"/>
      <c r="FG300" s="16"/>
      <c r="FH300" s="16"/>
      <c r="FI300" s="16"/>
      <c r="FJ300" s="16"/>
      <c r="FK300" s="16"/>
      <c r="FL300" s="16"/>
      <c r="FM300" s="16"/>
      <c r="FN300" s="16"/>
      <c r="FO300" s="16"/>
      <c r="FP300" s="16"/>
      <c r="FQ300" s="16"/>
      <c r="FR300" s="16"/>
      <c r="FS300" s="16"/>
      <c r="FT300" s="16"/>
      <c r="FU300" s="16"/>
      <c r="FV300" s="16"/>
      <c r="FW300" s="16"/>
      <c r="FX300" s="16"/>
      <c r="FY300" s="16"/>
      <c r="FZ300" s="16"/>
      <c r="GA300" s="16"/>
      <c r="GB300" s="16"/>
      <c r="GC300" s="16"/>
      <c r="GD300" s="16"/>
      <c r="GE300" s="16"/>
      <c r="GF300" s="16"/>
      <c r="GG300" s="16"/>
      <c r="GH300" s="16"/>
      <c r="GI300" s="16"/>
      <c r="GJ300" s="16"/>
      <c r="GK300" s="16"/>
      <c r="GL300" s="16"/>
      <c r="GM300" s="16"/>
      <c r="GN300" s="16"/>
      <c r="GO300" s="16"/>
      <c r="GP300" s="16"/>
      <c r="GQ300" s="16"/>
      <c r="GR300" s="16"/>
      <c r="GS300" s="16"/>
      <c r="GT300" s="16"/>
      <c r="GU300" s="16"/>
      <c r="GV300" s="16"/>
      <c r="GW300" s="16"/>
      <c r="GX300" s="16"/>
      <c r="GY300" s="16"/>
      <c r="GZ300" s="16"/>
      <c r="HA300" s="16"/>
      <c r="HB300" s="16"/>
      <c r="HC300" s="16"/>
      <c r="HD300" s="16"/>
      <c r="HE300" s="16"/>
      <c r="HF300" s="16"/>
      <c r="HG300" s="16"/>
      <c r="HH300" s="16"/>
      <c r="HI300" s="16"/>
      <c r="HJ300" s="16"/>
      <c r="HK300" s="16"/>
      <c r="HL300" s="16"/>
      <c r="HM300" s="16"/>
      <c r="HN300" s="16"/>
      <c r="HO300" s="16"/>
      <c r="HP300" s="16"/>
      <c r="HQ300" s="16"/>
      <c r="HR300" s="16"/>
      <c r="HS300" s="16"/>
      <c r="HT300" s="16"/>
      <c r="HU300" s="16"/>
      <c r="HV300" s="16"/>
      <c r="HW300" s="16"/>
      <c r="HX300" s="16"/>
      <c r="HY300" s="16"/>
      <c r="HZ300" s="16"/>
      <c r="IA300" s="16"/>
      <c r="IB300" s="16"/>
      <c r="IC300" s="16"/>
      <c r="ID300" s="16"/>
      <c r="IE300" s="16"/>
      <c r="IF300" s="16"/>
      <c r="IG300" s="16"/>
      <c r="IH300" s="16"/>
      <c r="II300" s="16"/>
      <c r="IJ300" s="16"/>
      <c r="IK300" s="16"/>
      <c r="IL300" s="16"/>
      <c r="IM300" s="16"/>
      <c r="IN300" s="16"/>
      <c r="IO300" s="16"/>
      <c r="IP300" s="16"/>
      <c r="IQ300" s="16"/>
      <c r="IR300" s="16"/>
      <c r="IS300" s="16"/>
      <c r="IT300" s="16"/>
      <c r="IU300" s="16"/>
      <c r="IV300" s="16"/>
    </row>
    <row r="301" spans="1:256" ht="47.25" x14ac:dyDescent="0.25">
      <c r="A301" s="29" t="s">
        <v>175</v>
      </c>
      <c r="B301" s="30" t="s">
        <v>338</v>
      </c>
      <c r="C301" s="31" t="s">
        <v>293</v>
      </c>
      <c r="D301" s="32">
        <v>15965</v>
      </c>
      <c r="E301" s="32">
        <v>15965</v>
      </c>
      <c r="F301" s="32">
        <v>15965</v>
      </c>
    </row>
    <row r="302" spans="1:256" ht="47.25" x14ac:dyDescent="0.25">
      <c r="A302" s="29" t="s">
        <v>158</v>
      </c>
      <c r="B302" s="30" t="s">
        <v>339</v>
      </c>
      <c r="C302" s="31"/>
      <c r="D302" s="32">
        <f>D303</f>
        <v>121.5</v>
      </c>
      <c r="E302" s="32">
        <f t="shared" ref="E302:F302" si="135">E303</f>
        <v>97.2</v>
      </c>
      <c r="F302" s="32">
        <f t="shared" si="135"/>
        <v>36.449999999999996</v>
      </c>
    </row>
    <row r="303" spans="1:256" ht="47.25" x14ac:dyDescent="0.25">
      <c r="A303" s="29" t="s">
        <v>158</v>
      </c>
      <c r="B303" s="30" t="s">
        <v>339</v>
      </c>
      <c r="C303" s="31" t="s">
        <v>293</v>
      </c>
      <c r="D303" s="32">
        <v>121.5</v>
      </c>
      <c r="E303" s="32">
        <v>97.2</v>
      </c>
      <c r="F303" s="32">
        <v>36.449999999999996</v>
      </c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28"/>
      <c r="AH303" s="28"/>
      <c r="AI303" s="28"/>
      <c r="AJ303" s="28"/>
      <c r="AK303" s="28"/>
      <c r="AL303" s="28"/>
      <c r="AM303" s="28"/>
      <c r="AN303" s="28"/>
      <c r="AO303" s="28"/>
      <c r="AP303" s="28"/>
      <c r="AQ303" s="28"/>
      <c r="AR303" s="28"/>
      <c r="AS303" s="28"/>
      <c r="AT303" s="28"/>
      <c r="AU303" s="28"/>
      <c r="AV303" s="28"/>
      <c r="AW303" s="28"/>
      <c r="AX303" s="28"/>
      <c r="AY303" s="28"/>
      <c r="AZ303" s="28"/>
      <c r="BA303" s="28"/>
      <c r="BB303" s="28"/>
      <c r="BC303" s="28"/>
      <c r="BD303" s="28"/>
      <c r="BE303" s="28"/>
      <c r="BF303" s="28"/>
      <c r="BG303" s="28"/>
      <c r="BH303" s="28"/>
      <c r="BI303" s="28"/>
      <c r="BJ303" s="28"/>
      <c r="BK303" s="28"/>
      <c r="BL303" s="28"/>
      <c r="BM303" s="28"/>
      <c r="BN303" s="28"/>
      <c r="BO303" s="28"/>
      <c r="BP303" s="28"/>
      <c r="BQ303" s="28"/>
      <c r="BR303" s="28"/>
      <c r="BS303" s="28"/>
      <c r="BT303" s="28"/>
      <c r="BU303" s="28"/>
      <c r="BV303" s="28"/>
      <c r="BW303" s="28"/>
      <c r="BX303" s="28"/>
      <c r="BY303" s="28"/>
      <c r="BZ303" s="28"/>
      <c r="CA303" s="28"/>
      <c r="CB303" s="28"/>
      <c r="CC303" s="28"/>
      <c r="CD303" s="28"/>
      <c r="CE303" s="28"/>
      <c r="CF303" s="28"/>
      <c r="CG303" s="28"/>
      <c r="CH303" s="28"/>
      <c r="CI303" s="28"/>
      <c r="CJ303" s="28"/>
      <c r="CK303" s="28"/>
      <c r="CL303" s="28"/>
      <c r="CM303" s="28"/>
      <c r="CN303" s="28"/>
      <c r="CO303" s="28"/>
      <c r="CP303" s="28"/>
      <c r="CQ303" s="28"/>
      <c r="CR303" s="28"/>
      <c r="CS303" s="28"/>
      <c r="CT303" s="28"/>
      <c r="CU303" s="28"/>
      <c r="CV303" s="28"/>
      <c r="CW303" s="28"/>
      <c r="CX303" s="28"/>
      <c r="CY303" s="28"/>
      <c r="CZ303" s="28"/>
      <c r="DA303" s="28"/>
      <c r="DB303" s="28"/>
      <c r="DC303" s="28"/>
      <c r="DD303" s="28"/>
      <c r="DE303" s="28"/>
      <c r="DF303" s="28"/>
      <c r="DG303" s="28"/>
      <c r="DH303" s="28"/>
      <c r="DI303" s="28"/>
      <c r="DJ303" s="28"/>
      <c r="DK303" s="28"/>
      <c r="DL303" s="28"/>
      <c r="DM303" s="28"/>
      <c r="DN303" s="28"/>
      <c r="DO303" s="28"/>
      <c r="DP303" s="28"/>
      <c r="DQ303" s="28"/>
      <c r="DR303" s="28"/>
      <c r="DS303" s="28"/>
      <c r="DT303" s="28"/>
      <c r="DU303" s="28"/>
      <c r="DV303" s="28"/>
      <c r="DW303" s="28"/>
      <c r="DX303" s="28"/>
      <c r="DY303" s="28"/>
      <c r="DZ303" s="28"/>
      <c r="EA303" s="28"/>
      <c r="EB303" s="28"/>
      <c r="EC303" s="28"/>
      <c r="ED303" s="28"/>
      <c r="EE303" s="28"/>
      <c r="EF303" s="28"/>
      <c r="EG303" s="28"/>
      <c r="EH303" s="28"/>
      <c r="EI303" s="28"/>
      <c r="EJ303" s="28"/>
      <c r="EK303" s="28"/>
      <c r="EL303" s="28"/>
      <c r="EM303" s="28"/>
      <c r="EN303" s="28"/>
      <c r="EO303" s="28"/>
      <c r="EP303" s="28"/>
      <c r="EQ303" s="28"/>
      <c r="ER303" s="28"/>
      <c r="ES303" s="28"/>
      <c r="ET303" s="28"/>
      <c r="EU303" s="28"/>
      <c r="EV303" s="28"/>
      <c r="EW303" s="28"/>
      <c r="EX303" s="28"/>
      <c r="EY303" s="28"/>
      <c r="EZ303" s="28"/>
      <c r="FA303" s="28"/>
      <c r="FB303" s="28"/>
      <c r="FC303" s="28"/>
      <c r="FD303" s="28"/>
      <c r="FE303" s="28"/>
      <c r="FF303" s="28"/>
      <c r="FG303" s="28"/>
      <c r="FH303" s="28"/>
      <c r="FI303" s="28"/>
      <c r="FJ303" s="28"/>
      <c r="FK303" s="28"/>
      <c r="FL303" s="28"/>
      <c r="FM303" s="28"/>
      <c r="FN303" s="28"/>
      <c r="FO303" s="28"/>
      <c r="FP303" s="28"/>
      <c r="FQ303" s="28"/>
      <c r="FR303" s="28"/>
      <c r="FS303" s="28"/>
      <c r="FT303" s="28"/>
      <c r="FU303" s="28"/>
      <c r="FV303" s="28"/>
      <c r="FW303" s="28"/>
      <c r="FX303" s="28"/>
      <c r="FY303" s="28"/>
      <c r="FZ303" s="28"/>
      <c r="GA303" s="28"/>
      <c r="GB303" s="28"/>
      <c r="GC303" s="28"/>
      <c r="GD303" s="28"/>
      <c r="GE303" s="28"/>
      <c r="GF303" s="28"/>
      <c r="GG303" s="28"/>
      <c r="GH303" s="28"/>
      <c r="GI303" s="28"/>
      <c r="GJ303" s="28"/>
      <c r="GK303" s="28"/>
      <c r="GL303" s="28"/>
      <c r="GM303" s="28"/>
      <c r="GN303" s="28"/>
      <c r="GO303" s="28"/>
      <c r="GP303" s="28"/>
      <c r="GQ303" s="28"/>
      <c r="GR303" s="28"/>
      <c r="GS303" s="28"/>
      <c r="GT303" s="28"/>
      <c r="GU303" s="28"/>
      <c r="GV303" s="28"/>
      <c r="GW303" s="28"/>
      <c r="GX303" s="28"/>
      <c r="GY303" s="28"/>
      <c r="GZ303" s="28"/>
      <c r="HA303" s="28"/>
      <c r="HB303" s="28"/>
      <c r="HC303" s="28"/>
      <c r="HD303" s="28"/>
      <c r="HE303" s="28"/>
      <c r="HF303" s="28"/>
      <c r="HG303" s="28"/>
      <c r="HH303" s="28"/>
      <c r="HI303" s="28"/>
      <c r="HJ303" s="28"/>
      <c r="HK303" s="28"/>
      <c r="HL303" s="28"/>
      <c r="HM303" s="28"/>
      <c r="HN303" s="28"/>
      <c r="HO303" s="28"/>
      <c r="HP303" s="28"/>
      <c r="HQ303" s="28"/>
      <c r="HR303" s="28"/>
      <c r="HS303" s="28"/>
      <c r="HT303" s="28"/>
      <c r="HU303" s="28"/>
      <c r="HV303" s="28"/>
      <c r="HW303" s="28"/>
      <c r="HX303" s="28"/>
      <c r="HY303" s="28"/>
      <c r="HZ303" s="28"/>
      <c r="IA303" s="28"/>
      <c r="IB303" s="28"/>
      <c r="IC303" s="28"/>
      <c r="ID303" s="28"/>
      <c r="IE303" s="28"/>
      <c r="IF303" s="28"/>
      <c r="IG303" s="28"/>
      <c r="IH303" s="28"/>
      <c r="II303" s="28"/>
      <c r="IJ303" s="28"/>
      <c r="IK303" s="28"/>
      <c r="IL303" s="28"/>
      <c r="IM303" s="28"/>
      <c r="IN303" s="28"/>
      <c r="IO303" s="28"/>
      <c r="IP303" s="28"/>
      <c r="IQ303" s="28"/>
      <c r="IR303" s="28"/>
      <c r="IS303" s="28"/>
      <c r="IT303" s="28"/>
      <c r="IU303" s="28"/>
      <c r="IV303" s="28"/>
    </row>
    <row r="304" spans="1:256" ht="47.25" x14ac:dyDescent="0.25">
      <c r="A304" s="34" t="s">
        <v>417</v>
      </c>
      <c r="B304" s="43" t="s">
        <v>476</v>
      </c>
      <c r="C304" s="33"/>
      <c r="D304" s="27">
        <f>D305</f>
        <v>5353.1</v>
      </c>
      <c r="E304" s="27">
        <f t="shared" ref="E304:F304" si="136">E305</f>
        <v>5719.8</v>
      </c>
      <c r="F304" s="27">
        <f t="shared" si="136"/>
        <v>5765.7000000000007</v>
      </c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28"/>
      <c r="AH304" s="28"/>
      <c r="AI304" s="28"/>
      <c r="AJ304" s="28"/>
      <c r="AK304" s="28"/>
      <c r="AL304" s="28"/>
      <c r="AM304" s="28"/>
      <c r="AN304" s="28"/>
      <c r="AO304" s="28"/>
      <c r="AP304" s="28"/>
      <c r="AQ304" s="28"/>
      <c r="AR304" s="28"/>
      <c r="AS304" s="28"/>
      <c r="AT304" s="28"/>
      <c r="AU304" s="28"/>
      <c r="AV304" s="28"/>
      <c r="AW304" s="28"/>
      <c r="AX304" s="28"/>
      <c r="AY304" s="28"/>
      <c r="AZ304" s="28"/>
      <c r="BA304" s="28"/>
      <c r="BB304" s="28"/>
      <c r="BC304" s="28"/>
      <c r="BD304" s="28"/>
      <c r="BE304" s="28"/>
      <c r="BF304" s="28"/>
      <c r="BG304" s="28"/>
      <c r="BH304" s="28"/>
      <c r="BI304" s="28"/>
      <c r="BJ304" s="28"/>
      <c r="BK304" s="28"/>
      <c r="BL304" s="28"/>
      <c r="BM304" s="28"/>
      <c r="BN304" s="28"/>
      <c r="BO304" s="28"/>
      <c r="BP304" s="28"/>
      <c r="BQ304" s="28"/>
      <c r="BR304" s="28"/>
      <c r="BS304" s="28"/>
      <c r="BT304" s="28"/>
      <c r="BU304" s="28"/>
      <c r="BV304" s="28"/>
      <c r="BW304" s="28"/>
      <c r="BX304" s="28"/>
      <c r="BY304" s="28"/>
      <c r="BZ304" s="28"/>
      <c r="CA304" s="28"/>
      <c r="CB304" s="28"/>
      <c r="CC304" s="28"/>
      <c r="CD304" s="28"/>
      <c r="CE304" s="28"/>
      <c r="CF304" s="28"/>
      <c r="CG304" s="28"/>
      <c r="CH304" s="28"/>
      <c r="CI304" s="28"/>
      <c r="CJ304" s="28"/>
      <c r="CK304" s="28"/>
      <c r="CL304" s="28"/>
      <c r="CM304" s="28"/>
      <c r="CN304" s="28"/>
      <c r="CO304" s="28"/>
      <c r="CP304" s="28"/>
      <c r="CQ304" s="28"/>
      <c r="CR304" s="28"/>
      <c r="CS304" s="28"/>
      <c r="CT304" s="28"/>
      <c r="CU304" s="28"/>
      <c r="CV304" s="28"/>
      <c r="CW304" s="28"/>
      <c r="CX304" s="28"/>
      <c r="CY304" s="28"/>
      <c r="CZ304" s="28"/>
      <c r="DA304" s="28"/>
      <c r="DB304" s="28"/>
      <c r="DC304" s="28"/>
      <c r="DD304" s="28"/>
      <c r="DE304" s="28"/>
      <c r="DF304" s="28"/>
      <c r="DG304" s="28"/>
      <c r="DH304" s="28"/>
      <c r="DI304" s="28"/>
      <c r="DJ304" s="28"/>
      <c r="DK304" s="28"/>
      <c r="DL304" s="28"/>
      <c r="DM304" s="28"/>
      <c r="DN304" s="28"/>
      <c r="DO304" s="28"/>
      <c r="DP304" s="28"/>
      <c r="DQ304" s="28"/>
      <c r="DR304" s="28"/>
      <c r="DS304" s="28"/>
      <c r="DT304" s="28"/>
      <c r="DU304" s="28"/>
      <c r="DV304" s="28"/>
      <c r="DW304" s="28"/>
      <c r="DX304" s="28"/>
      <c r="DY304" s="28"/>
      <c r="DZ304" s="28"/>
      <c r="EA304" s="28"/>
      <c r="EB304" s="28"/>
      <c r="EC304" s="28"/>
      <c r="ED304" s="28"/>
      <c r="EE304" s="28"/>
      <c r="EF304" s="28"/>
      <c r="EG304" s="28"/>
      <c r="EH304" s="28"/>
      <c r="EI304" s="28"/>
      <c r="EJ304" s="28"/>
      <c r="EK304" s="28"/>
      <c r="EL304" s="28"/>
      <c r="EM304" s="28"/>
      <c r="EN304" s="28"/>
      <c r="EO304" s="28"/>
      <c r="EP304" s="28"/>
      <c r="EQ304" s="28"/>
      <c r="ER304" s="28"/>
      <c r="ES304" s="28"/>
      <c r="ET304" s="28"/>
      <c r="EU304" s="28"/>
      <c r="EV304" s="28"/>
      <c r="EW304" s="28"/>
      <c r="EX304" s="28"/>
      <c r="EY304" s="28"/>
      <c r="EZ304" s="28"/>
      <c r="FA304" s="28"/>
      <c r="FB304" s="28"/>
      <c r="FC304" s="28"/>
      <c r="FD304" s="28"/>
      <c r="FE304" s="28"/>
      <c r="FF304" s="28"/>
      <c r="FG304" s="28"/>
      <c r="FH304" s="28"/>
      <c r="FI304" s="28"/>
      <c r="FJ304" s="28"/>
      <c r="FK304" s="28"/>
      <c r="FL304" s="28"/>
      <c r="FM304" s="28"/>
      <c r="FN304" s="28"/>
      <c r="FO304" s="28"/>
      <c r="FP304" s="28"/>
      <c r="FQ304" s="28"/>
      <c r="FR304" s="28"/>
      <c r="FS304" s="28"/>
      <c r="FT304" s="28"/>
      <c r="FU304" s="28"/>
      <c r="FV304" s="28"/>
      <c r="FW304" s="28"/>
      <c r="FX304" s="28"/>
      <c r="FY304" s="28"/>
      <c r="FZ304" s="28"/>
      <c r="GA304" s="28"/>
      <c r="GB304" s="28"/>
      <c r="GC304" s="28"/>
      <c r="GD304" s="28"/>
      <c r="GE304" s="28"/>
      <c r="GF304" s="28"/>
      <c r="GG304" s="28"/>
      <c r="GH304" s="28"/>
      <c r="GI304" s="28"/>
      <c r="GJ304" s="28"/>
      <c r="GK304" s="28"/>
      <c r="GL304" s="28"/>
      <c r="GM304" s="28"/>
      <c r="GN304" s="28"/>
      <c r="GO304" s="28"/>
      <c r="GP304" s="28"/>
      <c r="GQ304" s="28"/>
      <c r="GR304" s="28"/>
      <c r="GS304" s="28"/>
      <c r="GT304" s="28"/>
      <c r="GU304" s="28"/>
      <c r="GV304" s="28"/>
      <c r="GW304" s="28"/>
      <c r="GX304" s="28"/>
      <c r="GY304" s="28"/>
      <c r="GZ304" s="28"/>
      <c r="HA304" s="28"/>
      <c r="HB304" s="28"/>
      <c r="HC304" s="28"/>
      <c r="HD304" s="28"/>
      <c r="HE304" s="28"/>
      <c r="HF304" s="28"/>
      <c r="HG304" s="28"/>
      <c r="HH304" s="28"/>
      <c r="HI304" s="28"/>
      <c r="HJ304" s="28"/>
      <c r="HK304" s="28"/>
      <c r="HL304" s="28"/>
      <c r="HM304" s="28"/>
      <c r="HN304" s="28"/>
      <c r="HO304" s="28"/>
      <c r="HP304" s="28"/>
      <c r="HQ304" s="28"/>
      <c r="HR304" s="28"/>
      <c r="HS304" s="28"/>
      <c r="HT304" s="28"/>
      <c r="HU304" s="28"/>
      <c r="HV304" s="28"/>
      <c r="HW304" s="28"/>
      <c r="HX304" s="28"/>
      <c r="HY304" s="28"/>
      <c r="HZ304" s="28"/>
      <c r="IA304" s="28"/>
      <c r="IB304" s="28"/>
      <c r="IC304" s="28"/>
      <c r="ID304" s="28"/>
      <c r="IE304" s="28"/>
      <c r="IF304" s="28"/>
      <c r="IG304" s="28"/>
      <c r="IH304" s="28"/>
      <c r="II304" s="28"/>
      <c r="IJ304" s="28"/>
      <c r="IK304" s="28"/>
      <c r="IL304" s="28"/>
      <c r="IM304" s="28"/>
      <c r="IN304" s="28"/>
      <c r="IO304" s="28"/>
      <c r="IP304" s="28"/>
      <c r="IQ304" s="28"/>
      <c r="IR304" s="28"/>
      <c r="IS304" s="28"/>
      <c r="IT304" s="28"/>
      <c r="IU304" s="28"/>
      <c r="IV304" s="28"/>
    </row>
    <row r="305" spans="1:256" ht="31.5" x14ac:dyDescent="0.25">
      <c r="A305" s="59" t="s">
        <v>418</v>
      </c>
      <c r="B305" s="43" t="s">
        <v>443</v>
      </c>
      <c r="C305" s="33"/>
      <c r="D305" s="27">
        <f>D306+D308</f>
        <v>5353.1</v>
      </c>
      <c r="E305" s="27">
        <f t="shared" ref="E305:F305" si="137">E306+E308</f>
        <v>5719.8</v>
      </c>
      <c r="F305" s="27">
        <f t="shared" si="137"/>
        <v>5765.7000000000007</v>
      </c>
      <c r="G305" s="28"/>
      <c r="H305" s="28"/>
      <c r="I305" s="28"/>
    </row>
    <row r="306" spans="1:256" ht="31.5" x14ac:dyDescent="0.25">
      <c r="A306" s="29" t="s">
        <v>621</v>
      </c>
      <c r="B306" s="30" t="s">
        <v>183</v>
      </c>
      <c r="C306" s="31"/>
      <c r="D306" s="32">
        <f>D307</f>
        <v>5281.1</v>
      </c>
      <c r="E306" s="32">
        <f t="shared" ref="E306:F306" si="138">E307</f>
        <v>5662.2</v>
      </c>
      <c r="F306" s="32">
        <f t="shared" si="138"/>
        <v>5708.1</v>
      </c>
    </row>
    <row r="307" spans="1:256" ht="47.25" x14ac:dyDescent="0.25">
      <c r="A307" s="29" t="s">
        <v>622</v>
      </c>
      <c r="B307" s="30" t="s">
        <v>183</v>
      </c>
      <c r="C307" s="31" t="s">
        <v>229</v>
      </c>
      <c r="D307" s="32">
        <v>5281.1</v>
      </c>
      <c r="E307" s="32">
        <v>5662.2</v>
      </c>
      <c r="F307" s="32">
        <v>5708.1</v>
      </c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28"/>
      <c r="AH307" s="28"/>
      <c r="AI307" s="28"/>
      <c r="AJ307" s="28"/>
      <c r="AK307" s="28"/>
      <c r="AL307" s="28"/>
      <c r="AM307" s="28"/>
      <c r="AN307" s="28"/>
      <c r="AO307" s="28"/>
      <c r="AP307" s="28"/>
      <c r="AQ307" s="28"/>
      <c r="AR307" s="28"/>
      <c r="AS307" s="28"/>
      <c r="AT307" s="28"/>
      <c r="AU307" s="28"/>
      <c r="AV307" s="28"/>
      <c r="AW307" s="28"/>
      <c r="AX307" s="28"/>
      <c r="AY307" s="28"/>
      <c r="AZ307" s="28"/>
      <c r="BA307" s="28"/>
      <c r="BB307" s="28"/>
      <c r="BC307" s="28"/>
      <c r="BD307" s="28"/>
      <c r="BE307" s="28"/>
      <c r="BF307" s="28"/>
      <c r="BG307" s="28"/>
      <c r="BH307" s="28"/>
      <c r="BI307" s="28"/>
      <c r="BJ307" s="28"/>
      <c r="BK307" s="28"/>
      <c r="BL307" s="28"/>
      <c r="BM307" s="28"/>
      <c r="BN307" s="28"/>
      <c r="BO307" s="28"/>
      <c r="BP307" s="28"/>
      <c r="BQ307" s="28"/>
      <c r="BR307" s="28"/>
      <c r="BS307" s="28"/>
      <c r="BT307" s="28"/>
      <c r="BU307" s="28"/>
      <c r="BV307" s="28"/>
      <c r="BW307" s="28"/>
      <c r="BX307" s="28"/>
      <c r="BY307" s="28"/>
      <c r="BZ307" s="28"/>
      <c r="CA307" s="28"/>
      <c r="CB307" s="28"/>
      <c r="CC307" s="28"/>
      <c r="CD307" s="28"/>
      <c r="CE307" s="28"/>
      <c r="CF307" s="28"/>
      <c r="CG307" s="28"/>
      <c r="CH307" s="28"/>
      <c r="CI307" s="28"/>
      <c r="CJ307" s="28"/>
      <c r="CK307" s="28"/>
      <c r="CL307" s="28"/>
      <c r="CM307" s="28"/>
      <c r="CN307" s="28"/>
      <c r="CO307" s="28"/>
      <c r="CP307" s="28"/>
      <c r="CQ307" s="28"/>
      <c r="CR307" s="28"/>
      <c r="CS307" s="28"/>
      <c r="CT307" s="28"/>
      <c r="CU307" s="28"/>
      <c r="CV307" s="28"/>
      <c r="CW307" s="28"/>
      <c r="CX307" s="28"/>
      <c r="CY307" s="28"/>
      <c r="CZ307" s="28"/>
      <c r="DA307" s="28"/>
      <c r="DB307" s="28"/>
      <c r="DC307" s="28"/>
      <c r="DD307" s="28"/>
      <c r="DE307" s="28"/>
      <c r="DF307" s="28"/>
      <c r="DG307" s="28"/>
      <c r="DH307" s="28"/>
      <c r="DI307" s="28"/>
      <c r="DJ307" s="28"/>
      <c r="DK307" s="28"/>
      <c r="DL307" s="28"/>
      <c r="DM307" s="28"/>
      <c r="DN307" s="28"/>
      <c r="DO307" s="28"/>
      <c r="DP307" s="28"/>
      <c r="DQ307" s="28"/>
      <c r="DR307" s="28"/>
      <c r="DS307" s="28"/>
      <c r="DT307" s="28"/>
      <c r="DU307" s="28"/>
      <c r="DV307" s="28"/>
      <c r="DW307" s="28"/>
      <c r="DX307" s="28"/>
      <c r="DY307" s="28"/>
      <c r="DZ307" s="28"/>
      <c r="EA307" s="28"/>
      <c r="EB307" s="28"/>
      <c r="EC307" s="28"/>
      <c r="ED307" s="28"/>
      <c r="EE307" s="28"/>
      <c r="EF307" s="28"/>
      <c r="EG307" s="28"/>
      <c r="EH307" s="28"/>
      <c r="EI307" s="28"/>
      <c r="EJ307" s="28"/>
      <c r="EK307" s="28"/>
      <c r="EL307" s="28"/>
      <c r="EM307" s="28"/>
      <c r="EN307" s="28"/>
      <c r="EO307" s="28"/>
      <c r="EP307" s="28"/>
      <c r="EQ307" s="28"/>
      <c r="ER307" s="28"/>
      <c r="ES307" s="28"/>
      <c r="ET307" s="28"/>
      <c r="EU307" s="28"/>
      <c r="EV307" s="28"/>
      <c r="EW307" s="28"/>
      <c r="EX307" s="28"/>
      <c r="EY307" s="28"/>
      <c r="EZ307" s="28"/>
      <c r="FA307" s="28"/>
      <c r="FB307" s="28"/>
      <c r="FC307" s="28"/>
      <c r="FD307" s="28"/>
      <c r="FE307" s="28"/>
      <c r="FF307" s="28"/>
      <c r="FG307" s="28"/>
      <c r="FH307" s="28"/>
      <c r="FI307" s="28"/>
      <c r="FJ307" s="28"/>
      <c r="FK307" s="28"/>
      <c r="FL307" s="28"/>
      <c r="FM307" s="28"/>
      <c r="FN307" s="28"/>
      <c r="FO307" s="28"/>
      <c r="FP307" s="28"/>
      <c r="FQ307" s="28"/>
      <c r="FR307" s="28"/>
      <c r="FS307" s="28"/>
      <c r="FT307" s="28"/>
      <c r="FU307" s="28"/>
      <c r="FV307" s="28"/>
      <c r="FW307" s="28"/>
      <c r="FX307" s="28"/>
      <c r="FY307" s="28"/>
      <c r="FZ307" s="28"/>
      <c r="GA307" s="28"/>
      <c r="GB307" s="28"/>
      <c r="GC307" s="28"/>
      <c r="GD307" s="28"/>
      <c r="GE307" s="28"/>
      <c r="GF307" s="28"/>
      <c r="GG307" s="28"/>
      <c r="GH307" s="28"/>
      <c r="GI307" s="28"/>
      <c r="GJ307" s="28"/>
      <c r="GK307" s="28"/>
      <c r="GL307" s="28"/>
      <c r="GM307" s="28"/>
      <c r="GN307" s="28"/>
      <c r="GO307" s="28"/>
      <c r="GP307" s="28"/>
      <c r="GQ307" s="28"/>
      <c r="GR307" s="28"/>
      <c r="GS307" s="28"/>
      <c r="GT307" s="28"/>
      <c r="GU307" s="28"/>
      <c r="GV307" s="28"/>
      <c r="GW307" s="28"/>
      <c r="GX307" s="28"/>
      <c r="GY307" s="28"/>
      <c r="GZ307" s="28"/>
      <c r="HA307" s="28"/>
      <c r="HB307" s="28"/>
      <c r="HC307" s="28"/>
      <c r="HD307" s="28"/>
      <c r="HE307" s="28"/>
      <c r="HF307" s="28"/>
      <c r="HG307" s="28"/>
      <c r="HH307" s="28"/>
      <c r="HI307" s="28"/>
      <c r="HJ307" s="28"/>
      <c r="HK307" s="28"/>
      <c r="HL307" s="28"/>
      <c r="HM307" s="28"/>
      <c r="HN307" s="28"/>
      <c r="HO307" s="28"/>
      <c r="HP307" s="28"/>
      <c r="HQ307" s="28"/>
      <c r="HR307" s="28"/>
      <c r="HS307" s="28"/>
      <c r="HT307" s="28"/>
      <c r="HU307" s="28"/>
      <c r="HV307" s="28"/>
      <c r="HW307" s="28"/>
      <c r="HX307" s="28"/>
      <c r="HY307" s="28"/>
      <c r="HZ307" s="28"/>
      <c r="IA307" s="28"/>
      <c r="IB307" s="28"/>
      <c r="IC307" s="28"/>
      <c r="ID307" s="28"/>
      <c r="IE307" s="28"/>
      <c r="IF307" s="28"/>
      <c r="IG307" s="28"/>
      <c r="IH307" s="28"/>
      <c r="II307" s="28"/>
      <c r="IJ307" s="28"/>
      <c r="IK307" s="28"/>
      <c r="IL307" s="28"/>
      <c r="IM307" s="28"/>
      <c r="IN307" s="28"/>
      <c r="IO307" s="28"/>
      <c r="IP307" s="28"/>
      <c r="IQ307" s="28"/>
      <c r="IR307" s="28"/>
      <c r="IS307" s="28"/>
      <c r="IT307" s="28"/>
      <c r="IU307" s="28"/>
      <c r="IV307" s="28"/>
    </row>
    <row r="308" spans="1:256" ht="47.25" x14ac:dyDescent="0.25">
      <c r="A308" s="29" t="s">
        <v>625</v>
      </c>
      <c r="B308" s="30" t="s">
        <v>624</v>
      </c>
      <c r="C308" s="31"/>
      <c r="D308" s="32">
        <f>SUM(D309)</f>
        <v>72</v>
      </c>
      <c r="E308" s="32">
        <f t="shared" ref="E308:F308" si="139">SUM(E309)</f>
        <v>57.6</v>
      </c>
      <c r="F308" s="32">
        <f t="shared" si="139"/>
        <v>57.6</v>
      </c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28"/>
      <c r="AH308" s="28"/>
      <c r="AI308" s="28"/>
      <c r="AJ308" s="28"/>
      <c r="AK308" s="28"/>
      <c r="AL308" s="28"/>
      <c r="AM308" s="28"/>
      <c r="AN308" s="28"/>
      <c r="AO308" s="28"/>
      <c r="AP308" s="28"/>
      <c r="AQ308" s="28"/>
      <c r="AR308" s="28"/>
      <c r="AS308" s="28"/>
      <c r="AT308" s="28"/>
      <c r="AU308" s="28"/>
      <c r="AV308" s="28"/>
      <c r="AW308" s="28"/>
      <c r="AX308" s="28"/>
      <c r="AY308" s="28"/>
      <c r="AZ308" s="28"/>
      <c r="BA308" s="28"/>
      <c r="BB308" s="28"/>
      <c r="BC308" s="28"/>
      <c r="BD308" s="28"/>
      <c r="BE308" s="28"/>
      <c r="BF308" s="28"/>
      <c r="BG308" s="28"/>
      <c r="BH308" s="28"/>
      <c r="BI308" s="28"/>
      <c r="BJ308" s="28"/>
      <c r="BK308" s="28"/>
      <c r="BL308" s="28"/>
      <c r="BM308" s="28"/>
      <c r="BN308" s="28"/>
      <c r="BO308" s="28"/>
      <c r="BP308" s="28"/>
      <c r="BQ308" s="28"/>
      <c r="BR308" s="28"/>
      <c r="BS308" s="28"/>
      <c r="BT308" s="28"/>
      <c r="BU308" s="28"/>
      <c r="BV308" s="28"/>
      <c r="BW308" s="28"/>
      <c r="BX308" s="28"/>
      <c r="BY308" s="28"/>
      <c r="BZ308" s="28"/>
      <c r="CA308" s="28"/>
      <c r="CB308" s="28"/>
      <c r="CC308" s="28"/>
      <c r="CD308" s="28"/>
      <c r="CE308" s="28"/>
      <c r="CF308" s="28"/>
      <c r="CG308" s="28"/>
      <c r="CH308" s="28"/>
      <c r="CI308" s="28"/>
      <c r="CJ308" s="28"/>
      <c r="CK308" s="28"/>
      <c r="CL308" s="28"/>
      <c r="CM308" s="28"/>
      <c r="CN308" s="28"/>
      <c r="CO308" s="28"/>
      <c r="CP308" s="28"/>
      <c r="CQ308" s="28"/>
      <c r="CR308" s="28"/>
      <c r="CS308" s="28"/>
      <c r="CT308" s="28"/>
      <c r="CU308" s="28"/>
      <c r="CV308" s="28"/>
      <c r="CW308" s="28"/>
      <c r="CX308" s="28"/>
      <c r="CY308" s="28"/>
      <c r="CZ308" s="28"/>
      <c r="DA308" s="28"/>
      <c r="DB308" s="28"/>
      <c r="DC308" s="28"/>
      <c r="DD308" s="28"/>
      <c r="DE308" s="28"/>
      <c r="DF308" s="28"/>
      <c r="DG308" s="28"/>
      <c r="DH308" s="28"/>
      <c r="DI308" s="28"/>
      <c r="DJ308" s="28"/>
      <c r="DK308" s="28"/>
      <c r="DL308" s="28"/>
      <c r="DM308" s="28"/>
      <c r="DN308" s="28"/>
      <c r="DO308" s="28"/>
      <c r="DP308" s="28"/>
      <c r="DQ308" s="28"/>
      <c r="DR308" s="28"/>
      <c r="DS308" s="28"/>
      <c r="DT308" s="28"/>
      <c r="DU308" s="28"/>
      <c r="DV308" s="28"/>
      <c r="DW308" s="28"/>
      <c r="DX308" s="28"/>
      <c r="DY308" s="28"/>
      <c r="DZ308" s="28"/>
      <c r="EA308" s="28"/>
      <c r="EB308" s="28"/>
      <c r="EC308" s="28"/>
      <c r="ED308" s="28"/>
      <c r="EE308" s="28"/>
      <c r="EF308" s="28"/>
      <c r="EG308" s="28"/>
      <c r="EH308" s="28"/>
      <c r="EI308" s="28"/>
      <c r="EJ308" s="28"/>
      <c r="EK308" s="28"/>
      <c r="EL308" s="28"/>
      <c r="EM308" s="28"/>
      <c r="EN308" s="28"/>
      <c r="EO308" s="28"/>
      <c r="EP308" s="28"/>
      <c r="EQ308" s="28"/>
      <c r="ER308" s="28"/>
      <c r="ES308" s="28"/>
      <c r="ET308" s="28"/>
      <c r="EU308" s="28"/>
      <c r="EV308" s="28"/>
      <c r="EW308" s="28"/>
      <c r="EX308" s="28"/>
      <c r="EY308" s="28"/>
      <c r="EZ308" s="28"/>
      <c r="FA308" s="28"/>
      <c r="FB308" s="28"/>
      <c r="FC308" s="28"/>
      <c r="FD308" s="28"/>
      <c r="FE308" s="28"/>
      <c r="FF308" s="28"/>
      <c r="FG308" s="28"/>
      <c r="FH308" s="28"/>
      <c r="FI308" s="28"/>
      <c r="FJ308" s="28"/>
      <c r="FK308" s="28"/>
      <c r="FL308" s="28"/>
      <c r="FM308" s="28"/>
      <c r="FN308" s="28"/>
      <c r="FO308" s="28"/>
      <c r="FP308" s="28"/>
      <c r="FQ308" s="28"/>
      <c r="FR308" s="28"/>
      <c r="FS308" s="28"/>
      <c r="FT308" s="28"/>
      <c r="FU308" s="28"/>
      <c r="FV308" s="28"/>
      <c r="FW308" s="28"/>
      <c r="FX308" s="28"/>
      <c r="FY308" s="28"/>
      <c r="FZ308" s="28"/>
      <c r="GA308" s="28"/>
      <c r="GB308" s="28"/>
      <c r="GC308" s="28"/>
      <c r="GD308" s="28"/>
      <c r="GE308" s="28"/>
      <c r="GF308" s="28"/>
      <c r="GG308" s="28"/>
      <c r="GH308" s="28"/>
      <c r="GI308" s="28"/>
      <c r="GJ308" s="28"/>
      <c r="GK308" s="28"/>
      <c r="GL308" s="28"/>
      <c r="GM308" s="28"/>
      <c r="GN308" s="28"/>
      <c r="GO308" s="28"/>
      <c r="GP308" s="28"/>
      <c r="GQ308" s="28"/>
      <c r="GR308" s="28"/>
      <c r="GS308" s="28"/>
      <c r="GT308" s="28"/>
      <c r="GU308" s="28"/>
      <c r="GV308" s="28"/>
      <c r="GW308" s="28"/>
      <c r="GX308" s="28"/>
      <c r="GY308" s="28"/>
      <c r="GZ308" s="28"/>
      <c r="HA308" s="28"/>
      <c r="HB308" s="28"/>
      <c r="HC308" s="28"/>
      <c r="HD308" s="28"/>
      <c r="HE308" s="28"/>
      <c r="HF308" s="28"/>
      <c r="HG308" s="28"/>
      <c r="HH308" s="28"/>
      <c r="HI308" s="28"/>
      <c r="HJ308" s="28"/>
      <c r="HK308" s="28"/>
      <c r="HL308" s="28"/>
      <c r="HM308" s="28"/>
      <c r="HN308" s="28"/>
      <c r="HO308" s="28"/>
      <c r="HP308" s="28"/>
      <c r="HQ308" s="28"/>
      <c r="HR308" s="28"/>
      <c r="HS308" s="28"/>
      <c r="HT308" s="28"/>
      <c r="HU308" s="28"/>
      <c r="HV308" s="28"/>
      <c r="HW308" s="28"/>
      <c r="HX308" s="28"/>
      <c r="HY308" s="28"/>
      <c r="HZ308" s="28"/>
      <c r="IA308" s="28"/>
      <c r="IB308" s="28"/>
      <c r="IC308" s="28"/>
      <c r="ID308" s="28"/>
      <c r="IE308" s="28"/>
      <c r="IF308" s="28"/>
      <c r="IG308" s="28"/>
      <c r="IH308" s="28"/>
      <c r="II308" s="28"/>
      <c r="IJ308" s="28"/>
      <c r="IK308" s="28"/>
      <c r="IL308" s="28"/>
      <c r="IM308" s="28"/>
      <c r="IN308" s="28"/>
      <c r="IO308" s="28"/>
      <c r="IP308" s="28"/>
      <c r="IQ308" s="28"/>
      <c r="IR308" s="28"/>
      <c r="IS308" s="28"/>
      <c r="IT308" s="28"/>
      <c r="IU308" s="28"/>
      <c r="IV308" s="28"/>
    </row>
    <row r="309" spans="1:256" ht="78.75" x14ac:dyDescent="0.25">
      <c r="A309" s="29" t="s">
        <v>623</v>
      </c>
      <c r="B309" s="24" t="s">
        <v>624</v>
      </c>
      <c r="C309" s="24" t="s">
        <v>229</v>
      </c>
      <c r="D309" s="60">
        <v>72</v>
      </c>
      <c r="E309" s="60">
        <v>57.6</v>
      </c>
      <c r="F309" s="60">
        <v>57.6</v>
      </c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  <c r="AG309" s="28"/>
      <c r="AH309" s="28"/>
      <c r="AI309" s="28"/>
      <c r="AJ309" s="28"/>
      <c r="AK309" s="28"/>
      <c r="AL309" s="28"/>
      <c r="AM309" s="28"/>
      <c r="AN309" s="28"/>
      <c r="AO309" s="28"/>
      <c r="AP309" s="28"/>
      <c r="AQ309" s="28"/>
      <c r="AR309" s="28"/>
      <c r="AS309" s="28"/>
      <c r="AT309" s="28"/>
      <c r="AU309" s="28"/>
      <c r="AV309" s="28"/>
      <c r="AW309" s="28"/>
      <c r="AX309" s="28"/>
      <c r="AY309" s="28"/>
      <c r="AZ309" s="28"/>
      <c r="BA309" s="28"/>
      <c r="BB309" s="28"/>
      <c r="BC309" s="28"/>
      <c r="BD309" s="28"/>
      <c r="BE309" s="28"/>
      <c r="BF309" s="28"/>
      <c r="BG309" s="28"/>
      <c r="BH309" s="28"/>
      <c r="BI309" s="28"/>
      <c r="BJ309" s="28"/>
      <c r="BK309" s="28"/>
      <c r="BL309" s="28"/>
      <c r="BM309" s="28"/>
      <c r="BN309" s="28"/>
      <c r="BO309" s="28"/>
      <c r="BP309" s="28"/>
      <c r="BQ309" s="28"/>
      <c r="BR309" s="28"/>
      <c r="BS309" s="28"/>
      <c r="BT309" s="28"/>
      <c r="BU309" s="28"/>
      <c r="BV309" s="28"/>
      <c r="BW309" s="28"/>
      <c r="BX309" s="28"/>
      <c r="BY309" s="28"/>
      <c r="BZ309" s="28"/>
      <c r="CA309" s="28"/>
      <c r="CB309" s="28"/>
      <c r="CC309" s="28"/>
      <c r="CD309" s="28"/>
      <c r="CE309" s="28"/>
      <c r="CF309" s="28"/>
      <c r="CG309" s="28"/>
      <c r="CH309" s="28"/>
      <c r="CI309" s="28"/>
      <c r="CJ309" s="28"/>
      <c r="CK309" s="28"/>
      <c r="CL309" s="28"/>
      <c r="CM309" s="28"/>
      <c r="CN309" s="28"/>
      <c r="CO309" s="28"/>
      <c r="CP309" s="28"/>
      <c r="CQ309" s="28"/>
      <c r="CR309" s="28"/>
      <c r="CS309" s="28"/>
      <c r="CT309" s="28"/>
      <c r="CU309" s="28"/>
      <c r="CV309" s="28"/>
      <c r="CW309" s="28"/>
      <c r="CX309" s="28"/>
      <c r="CY309" s="28"/>
      <c r="CZ309" s="28"/>
      <c r="DA309" s="28"/>
      <c r="DB309" s="28"/>
      <c r="DC309" s="28"/>
      <c r="DD309" s="28"/>
      <c r="DE309" s="28"/>
      <c r="DF309" s="28"/>
      <c r="DG309" s="28"/>
      <c r="DH309" s="28"/>
      <c r="DI309" s="28"/>
      <c r="DJ309" s="28"/>
      <c r="DK309" s="28"/>
      <c r="DL309" s="28"/>
      <c r="DM309" s="28"/>
      <c r="DN309" s="28"/>
      <c r="DO309" s="28"/>
      <c r="DP309" s="28"/>
      <c r="DQ309" s="28"/>
      <c r="DR309" s="28"/>
      <c r="DS309" s="28"/>
      <c r="DT309" s="28"/>
      <c r="DU309" s="28"/>
      <c r="DV309" s="28"/>
      <c r="DW309" s="28"/>
      <c r="DX309" s="28"/>
      <c r="DY309" s="28"/>
      <c r="DZ309" s="28"/>
      <c r="EA309" s="28"/>
      <c r="EB309" s="28"/>
      <c r="EC309" s="28"/>
      <c r="ED309" s="28"/>
      <c r="EE309" s="28"/>
      <c r="EF309" s="28"/>
      <c r="EG309" s="28"/>
      <c r="EH309" s="28"/>
      <c r="EI309" s="28"/>
      <c r="EJ309" s="28"/>
      <c r="EK309" s="28"/>
      <c r="EL309" s="28"/>
      <c r="EM309" s="28"/>
      <c r="EN309" s="28"/>
      <c r="EO309" s="28"/>
      <c r="EP309" s="28"/>
      <c r="EQ309" s="28"/>
      <c r="ER309" s="28"/>
      <c r="ES309" s="28"/>
      <c r="ET309" s="28"/>
      <c r="EU309" s="28"/>
      <c r="EV309" s="28"/>
      <c r="EW309" s="28"/>
      <c r="EX309" s="28"/>
      <c r="EY309" s="28"/>
      <c r="EZ309" s="28"/>
      <c r="FA309" s="28"/>
      <c r="FB309" s="28"/>
      <c r="FC309" s="28"/>
      <c r="FD309" s="28"/>
      <c r="FE309" s="28"/>
      <c r="FF309" s="28"/>
      <c r="FG309" s="28"/>
      <c r="FH309" s="28"/>
      <c r="FI309" s="28"/>
      <c r="FJ309" s="28"/>
      <c r="FK309" s="28"/>
      <c r="FL309" s="28"/>
      <c r="FM309" s="28"/>
      <c r="FN309" s="28"/>
      <c r="FO309" s="28"/>
      <c r="FP309" s="28"/>
      <c r="FQ309" s="28"/>
      <c r="FR309" s="28"/>
      <c r="FS309" s="28"/>
      <c r="FT309" s="28"/>
      <c r="FU309" s="28"/>
      <c r="FV309" s="28"/>
      <c r="FW309" s="28"/>
      <c r="FX309" s="28"/>
      <c r="FY309" s="28"/>
      <c r="FZ309" s="28"/>
      <c r="GA309" s="28"/>
      <c r="GB309" s="28"/>
      <c r="GC309" s="28"/>
      <c r="GD309" s="28"/>
      <c r="GE309" s="28"/>
      <c r="GF309" s="28"/>
      <c r="GG309" s="28"/>
      <c r="GH309" s="28"/>
      <c r="GI309" s="28"/>
      <c r="GJ309" s="28"/>
      <c r="GK309" s="28"/>
      <c r="GL309" s="28"/>
      <c r="GM309" s="28"/>
      <c r="GN309" s="28"/>
      <c r="GO309" s="28"/>
      <c r="GP309" s="28"/>
      <c r="GQ309" s="28"/>
      <c r="GR309" s="28"/>
      <c r="GS309" s="28"/>
      <c r="GT309" s="28"/>
      <c r="GU309" s="28"/>
      <c r="GV309" s="28"/>
      <c r="GW309" s="28"/>
      <c r="GX309" s="28"/>
      <c r="GY309" s="28"/>
      <c r="GZ309" s="28"/>
      <c r="HA309" s="28"/>
      <c r="HB309" s="28"/>
      <c r="HC309" s="28"/>
      <c r="HD309" s="28"/>
      <c r="HE309" s="28"/>
      <c r="HF309" s="28"/>
      <c r="HG309" s="28"/>
      <c r="HH309" s="28"/>
      <c r="HI309" s="28"/>
      <c r="HJ309" s="28"/>
      <c r="HK309" s="28"/>
      <c r="HL309" s="28"/>
      <c r="HM309" s="28"/>
      <c r="HN309" s="28"/>
      <c r="HO309" s="28"/>
      <c r="HP309" s="28"/>
      <c r="HQ309" s="28"/>
      <c r="HR309" s="28"/>
      <c r="HS309" s="28"/>
      <c r="HT309" s="28"/>
      <c r="HU309" s="28"/>
      <c r="HV309" s="28"/>
      <c r="HW309" s="28"/>
      <c r="HX309" s="28"/>
      <c r="HY309" s="28"/>
      <c r="HZ309" s="28"/>
      <c r="IA309" s="28"/>
      <c r="IB309" s="28"/>
      <c r="IC309" s="28"/>
      <c r="ID309" s="28"/>
      <c r="IE309" s="28"/>
      <c r="IF309" s="28"/>
      <c r="IG309" s="28"/>
      <c r="IH309" s="28"/>
      <c r="II309" s="28"/>
      <c r="IJ309" s="28"/>
      <c r="IK309" s="28"/>
      <c r="IL309" s="28"/>
      <c r="IM309" s="28"/>
      <c r="IN309" s="28"/>
      <c r="IO309" s="28"/>
      <c r="IP309" s="28"/>
      <c r="IQ309" s="28"/>
      <c r="IR309" s="28"/>
      <c r="IS309" s="28"/>
    </row>
    <row r="310" spans="1:256" ht="31.5" x14ac:dyDescent="0.25">
      <c r="A310" s="34" t="s">
        <v>419</v>
      </c>
      <c r="B310" s="43" t="s">
        <v>483</v>
      </c>
      <c r="C310" s="33"/>
      <c r="D310" s="27">
        <f>D311+D326+D335+D343</f>
        <v>64275.280000000006</v>
      </c>
      <c r="E310" s="27">
        <f>E311+E326+E335+E343</f>
        <v>60402.68</v>
      </c>
      <c r="F310" s="27">
        <f>F311+F326+F335+F343</f>
        <v>59422.2</v>
      </c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  <c r="AG310" s="28"/>
      <c r="AH310" s="28"/>
      <c r="AI310" s="28"/>
      <c r="AJ310" s="28"/>
      <c r="AK310" s="28"/>
      <c r="AL310" s="28"/>
      <c r="AM310" s="28"/>
      <c r="AN310" s="28"/>
      <c r="AO310" s="28"/>
      <c r="AP310" s="28"/>
      <c r="AQ310" s="28"/>
      <c r="AR310" s="28"/>
      <c r="AS310" s="28"/>
      <c r="AT310" s="28"/>
      <c r="AU310" s="28"/>
      <c r="AV310" s="28"/>
      <c r="AW310" s="28"/>
      <c r="AX310" s="28"/>
      <c r="AY310" s="28"/>
      <c r="AZ310" s="28"/>
      <c r="BA310" s="28"/>
      <c r="BB310" s="28"/>
      <c r="BC310" s="28"/>
      <c r="BD310" s="28"/>
      <c r="BE310" s="28"/>
      <c r="BF310" s="28"/>
      <c r="BG310" s="28"/>
      <c r="BH310" s="28"/>
      <c r="BI310" s="28"/>
      <c r="BJ310" s="28"/>
      <c r="BK310" s="28"/>
      <c r="BL310" s="28"/>
      <c r="BM310" s="28"/>
      <c r="BN310" s="28"/>
      <c r="BO310" s="28"/>
      <c r="BP310" s="28"/>
      <c r="BQ310" s="28"/>
      <c r="BR310" s="28"/>
      <c r="BS310" s="28"/>
      <c r="BT310" s="28"/>
      <c r="BU310" s="28"/>
      <c r="BV310" s="28"/>
      <c r="BW310" s="28"/>
      <c r="BX310" s="28"/>
      <c r="BY310" s="28"/>
      <c r="BZ310" s="28"/>
      <c r="CA310" s="28"/>
      <c r="CB310" s="28"/>
      <c r="CC310" s="28"/>
      <c r="CD310" s="28"/>
      <c r="CE310" s="28"/>
      <c r="CF310" s="28"/>
      <c r="CG310" s="28"/>
      <c r="CH310" s="28"/>
      <c r="CI310" s="28"/>
      <c r="CJ310" s="28"/>
      <c r="CK310" s="28"/>
      <c r="CL310" s="28"/>
      <c r="CM310" s="28"/>
      <c r="CN310" s="28"/>
      <c r="CO310" s="28"/>
      <c r="CP310" s="28"/>
      <c r="CQ310" s="28"/>
      <c r="CR310" s="28"/>
      <c r="CS310" s="28"/>
      <c r="CT310" s="28"/>
      <c r="CU310" s="28"/>
      <c r="CV310" s="28"/>
      <c r="CW310" s="28"/>
      <c r="CX310" s="28"/>
      <c r="CY310" s="28"/>
      <c r="CZ310" s="28"/>
      <c r="DA310" s="28"/>
      <c r="DB310" s="28"/>
      <c r="DC310" s="28"/>
      <c r="DD310" s="28"/>
      <c r="DE310" s="28"/>
      <c r="DF310" s="28"/>
      <c r="DG310" s="28"/>
      <c r="DH310" s="28"/>
      <c r="DI310" s="28"/>
      <c r="DJ310" s="28"/>
      <c r="DK310" s="28"/>
      <c r="DL310" s="28"/>
      <c r="DM310" s="28"/>
      <c r="DN310" s="28"/>
      <c r="DO310" s="28"/>
      <c r="DP310" s="28"/>
      <c r="DQ310" s="28"/>
      <c r="DR310" s="28"/>
      <c r="DS310" s="28"/>
      <c r="DT310" s="28"/>
      <c r="DU310" s="28"/>
      <c r="DV310" s="28"/>
      <c r="DW310" s="28"/>
      <c r="DX310" s="28"/>
      <c r="DY310" s="28"/>
      <c r="DZ310" s="28"/>
      <c r="EA310" s="28"/>
      <c r="EB310" s="28"/>
      <c r="EC310" s="28"/>
      <c r="ED310" s="28"/>
      <c r="EE310" s="28"/>
      <c r="EF310" s="28"/>
      <c r="EG310" s="28"/>
      <c r="EH310" s="28"/>
      <c r="EI310" s="28"/>
      <c r="EJ310" s="28"/>
      <c r="EK310" s="28"/>
      <c r="EL310" s="28"/>
      <c r="EM310" s="28"/>
      <c r="EN310" s="28"/>
      <c r="EO310" s="28"/>
      <c r="EP310" s="28"/>
      <c r="EQ310" s="28"/>
      <c r="ER310" s="28"/>
      <c r="ES310" s="28"/>
      <c r="ET310" s="28"/>
      <c r="EU310" s="28"/>
      <c r="EV310" s="28"/>
      <c r="EW310" s="28"/>
      <c r="EX310" s="28"/>
      <c r="EY310" s="28"/>
      <c r="EZ310" s="28"/>
      <c r="FA310" s="28"/>
      <c r="FB310" s="28"/>
      <c r="FC310" s="28"/>
      <c r="FD310" s="28"/>
      <c r="FE310" s="28"/>
      <c r="FF310" s="28"/>
      <c r="FG310" s="28"/>
      <c r="FH310" s="28"/>
      <c r="FI310" s="28"/>
      <c r="FJ310" s="28"/>
      <c r="FK310" s="28"/>
      <c r="FL310" s="28"/>
      <c r="FM310" s="28"/>
      <c r="FN310" s="28"/>
      <c r="FO310" s="28"/>
      <c r="FP310" s="28"/>
      <c r="FQ310" s="28"/>
      <c r="FR310" s="28"/>
      <c r="FS310" s="28"/>
      <c r="FT310" s="28"/>
      <c r="FU310" s="28"/>
      <c r="FV310" s="28"/>
      <c r="FW310" s="28"/>
      <c r="FX310" s="28"/>
      <c r="FY310" s="28"/>
      <c r="FZ310" s="28"/>
      <c r="GA310" s="28"/>
      <c r="GB310" s="28"/>
      <c r="GC310" s="28"/>
      <c r="GD310" s="28"/>
      <c r="GE310" s="28"/>
      <c r="GF310" s="28"/>
      <c r="GG310" s="28"/>
      <c r="GH310" s="28"/>
      <c r="GI310" s="28"/>
      <c r="GJ310" s="28"/>
      <c r="GK310" s="28"/>
      <c r="GL310" s="28"/>
      <c r="GM310" s="28"/>
      <c r="GN310" s="28"/>
      <c r="GO310" s="28"/>
      <c r="GP310" s="28"/>
      <c r="GQ310" s="28"/>
      <c r="GR310" s="28"/>
      <c r="GS310" s="28"/>
      <c r="GT310" s="28"/>
      <c r="GU310" s="28"/>
      <c r="GV310" s="28"/>
      <c r="GW310" s="28"/>
      <c r="GX310" s="28"/>
      <c r="GY310" s="28"/>
      <c r="GZ310" s="28"/>
      <c r="HA310" s="28"/>
      <c r="HB310" s="28"/>
      <c r="HC310" s="28"/>
      <c r="HD310" s="28"/>
      <c r="HE310" s="28"/>
      <c r="HF310" s="28"/>
      <c r="HG310" s="28"/>
      <c r="HH310" s="28"/>
      <c r="HI310" s="28"/>
      <c r="HJ310" s="28"/>
      <c r="HK310" s="28"/>
      <c r="HL310" s="28"/>
      <c r="HM310" s="28"/>
      <c r="HN310" s="28"/>
      <c r="HO310" s="28"/>
      <c r="HP310" s="28"/>
      <c r="HQ310" s="28"/>
      <c r="HR310" s="28"/>
      <c r="HS310" s="28"/>
      <c r="HT310" s="28"/>
      <c r="HU310" s="28"/>
      <c r="HV310" s="28"/>
      <c r="HW310" s="28"/>
      <c r="HX310" s="28"/>
      <c r="HY310" s="28"/>
      <c r="HZ310" s="28"/>
      <c r="IA310" s="28"/>
      <c r="IB310" s="28"/>
      <c r="IC310" s="28"/>
      <c r="ID310" s="28"/>
      <c r="IE310" s="28"/>
      <c r="IF310" s="28"/>
      <c r="IG310" s="28"/>
      <c r="IH310" s="28"/>
      <c r="II310" s="28"/>
      <c r="IJ310" s="28"/>
      <c r="IK310" s="28"/>
      <c r="IL310" s="28"/>
      <c r="IM310" s="28"/>
      <c r="IN310" s="28"/>
      <c r="IO310" s="28"/>
      <c r="IP310" s="28"/>
      <c r="IQ310" s="28"/>
      <c r="IR310" s="28"/>
      <c r="IS310" s="28"/>
      <c r="IT310" s="28"/>
      <c r="IU310" s="28"/>
      <c r="IV310" s="28"/>
    </row>
    <row r="311" spans="1:256" s="28" customFormat="1" ht="31.5" x14ac:dyDescent="0.25">
      <c r="A311" s="34" t="s">
        <v>420</v>
      </c>
      <c r="B311" s="43" t="s">
        <v>484</v>
      </c>
      <c r="C311" s="33"/>
      <c r="D311" s="27">
        <f>D312+D315+D318+D320+D324</f>
        <v>58056.880000000005</v>
      </c>
      <c r="E311" s="27">
        <f t="shared" ref="E311:F311" si="140">E312+E315+E318+E320+E324</f>
        <v>54913.38</v>
      </c>
      <c r="F311" s="27">
        <f t="shared" si="140"/>
        <v>54232.399999999994</v>
      </c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  <c r="DZ311" s="16"/>
      <c r="EA311" s="16"/>
      <c r="EB311" s="16"/>
      <c r="EC311" s="16"/>
      <c r="ED311" s="16"/>
      <c r="EE311" s="16"/>
      <c r="EF311" s="16"/>
      <c r="EG311" s="16"/>
      <c r="EH311" s="16"/>
      <c r="EI311" s="16"/>
      <c r="EJ311" s="16"/>
      <c r="EK311" s="16"/>
      <c r="EL311" s="16"/>
      <c r="EM311" s="16"/>
      <c r="EN311" s="16"/>
      <c r="EO311" s="16"/>
      <c r="EP311" s="16"/>
      <c r="EQ311" s="16"/>
      <c r="ER311" s="16"/>
      <c r="ES311" s="16"/>
      <c r="ET311" s="16"/>
      <c r="EU311" s="16"/>
      <c r="EV311" s="16"/>
      <c r="EW311" s="16"/>
      <c r="EX311" s="16"/>
      <c r="EY311" s="16"/>
      <c r="EZ311" s="16"/>
      <c r="FA311" s="16"/>
      <c r="FB311" s="16"/>
      <c r="FC311" s="16"/>
      <c r="FD311" s="16"/>
      <c r="FE311" s="16"/>
      <c r="FF311" s="16"/>
      <c r="FG311" s="16"/>
      <c r="FH311" s="16"/>
      <c r="FI311" s="16"/>
      <c r="FJ311" s="16"/>
      <c r="FK311" s="16"/>
      <c r="FL311" s="16"/>
      <c r="FM311" s="16"/>
      <c r="FN311" s="16"/>
      <c r="FO311" s="16"/>
      <c r="FP311" s="16"/>
      <c r="FQ311" s="16"/>
      <c r="FR311" s="16"/>
      <c r="FS311" s="16"/>
      <c r="FT311" s="16"/>
      <c r="FU311" s="16"/>
      <c r="FV311" s="16"/>
      <c r="FW311" s="16"/>
      <c r="FX311" s="16"/>
      <c r="FY311" s="16"/>
      <c r="FZ311" s="16"/>
      <c r="GA311" s="16"/>
      <c r="GB311" s="16"/>
      <c r="GC311" s="16"/>
      <c r="GD311" s="16"/>
      <c r="GE311" s="16"/>
      <c r="GF311" s="16"/>
      <c r="GG311" s="16"/>
      <c r="GH311" s="16"/>
      <c r="GI311" s="16"/>
      <c r="GJ311" s="16"/>
      <c r="GK311" s="16"/>
      <c r="GL311" s="16"/>
      <c r="GM311" s="16"/>
      <c r="GN311" s="16"/>
      <c r="GO311" s="16"/>
      <c r="GP311" s="16"/>
      <c r="GQ311" s="16"/>
      <c r="GR311" s="16"/>
      <c r="GS311" s="16"/>
      <c r="GT311" s="16"/>
      <c r="GU311" s="16"/>
      <c r="GV311" s="16"/>
      <c r="GW311" s="16"/>
      <c r="GX311" s="16"/>
      <c r="GY311" s="16"/>
      <c r="GZ311" s="16"/>
      <c r="HA311" s="16"/>
      <c r="HB311" s="16"/>
      <c r="HC311" s="16"/>
      <c r="HD311" s="16"/>
      <c r="HE311" s="16"/>
      <c r="HF311" s="16"/>
      <c r="HG311" s="16"/>
      <c r="HH311" s="16"/>
      <c r="HI311" s="16"/>
      <c r="HJ311" s="16"/>
      <c r="HK311" s="16"/>
      <c r="HL311" s="16"/>
      <c r="HM311" s="16"/>
      <c r="HN311" s="16"/>
      <c r="HO311" s="16"/>
      <c r="HP311" s="16"/>
      <c r="HQ311" s="16"/>
      <c r="HR311" s="16"/>
      <c r="HS311" s="16"/>
      <c r="HT311" s="16"/>
      <c r="HU311" s="16"/>
      <c r="HV311" s="16"/>
      <c r="HW311" s="16"/>
      <c r="HX311" s="16"/>
      <c r="HY311" s="16"/>
      <c r="HZ311" s="16"/>
      <c r="IA311" s="16"/>
      <c r="IB311" s="16"/>
      <c r="IC311" s="16"/>
      <c r="ID311" s="16"/>
      <c r="IE311" s="16"/>
      <c r="IF311" s="16"/>
      <c r="IG311" s="16"/>
      <c r="IH311" s="16"/>
      <c r="II311" s="16"/>
      <c r="IJ311" s="16"/>
      <c r="IK311" s="16"/>
      <c r="IL311" s="16"/>
      <c r="IM311" s="16"/>
      <c r="IN311" s="16"/>
      <c r="IO311" s="16"/>
      <c r="IP311" s="16"/>
      <c r="IQ311" s="16"/>
      <c r="IR311" s="16"/>
      <c r="IS311" s="16"/>
      <c r="IT311" s="16"/>
      <c r="IU311" s="16"/>
      <c r="IV311" s="16"/>
    </row>
    <row r="312" spans="1:256" ht="47.25" x14ac:dyDescent="0.25">
      <c r="A312" s="29" t="s">
        <v>86</v>
      </c>
      <c r="B312" s="30" t="s">
        <v>340</v>
      </c>
      <c r="C312" s="31"/>
      <c r="D312" s="32">
        <f>SUM(D313:D314)</f>
        <v>18952</v>
      </c>
      <c r="E312" s="32">
        <f>SUM(E313:E314)</f>
        <v>18800.5</v>
      </c>
      <c r="F312" s="32">
        <f>SUM(F313:F314)</f>
        <v>18449.900000000001</v>
      </c>
    </row>
    <row r="313" spans="1:256" ht="47.25" x14ac:dyDescent="0.25">
      <c r="A313" s="29" t="s">
        <v>116</v>
      </c>
      <c r="B313" s="30" t="s">
        <v>340</v>
      </c>
      <c r="C313" s="31" t="s">
        <v>264</v>
      </c>
      <c r="D313" s="32">
        <v>18447</v>
      </c>
      <c r="E313" s="32">
        <v>18447</v>
      </c>
      <c r="F313" s="32">
        <v>18447</v>
      </c>
    </row>
    <row r="314" spans="1:256" ht="47.25" x14ac:dyDescent="0.25">
      <c r="A314" s="29" t="s">
        <v>86</v>
      </c>
      <c r="B314" s="30" t="s">
        <v>340</v>
      </c>
      <c r="C314" s="31" t="s">
        <v>229</v>
      </c>
      <c r="D314" s="32">
        <v>505</v>
      </c>
      <c r="E314" s="32">
        <v>353.5</v>
      </c>
      <c r="F314" s="32">
        <v>2.9</v>
      </c>
    </row>
    <row r="315" spans="1:256" ht="31.5" x14ac:dyDescent="0.25">
      <c r="A315" s="10" t="s">
        <v>629</v>
      </c>
      <c r="B315" s="30" t="s">
        <v>627</v>
      </c>
      <c r="C315" s="31"/>
      <c r="D315" s="32">
        <f>SUM(D316:D317)</f>
        <v>12325.7</v>
      </c>
      <c r="E315" s="32">
        <f t="shared" ref="E315:F315" si="141">SUM(E316:E317)</f>
        <v>12184.68</v>
      </c>
      <c r="F315" s="32">
        <f t="shared" si="141"/>
        <v>11856.5</v>
      </c>
    </row>
    <row r="316" spans="1:256" ht="47.25" x14ac:dyDescent="0.25">
      <c r="A316" s="10" t="s">
        <v>626</v>
      </c>
      <c r="B316" s="11" t="s">
        <v>627</v>
      </c>
      <c r="C316" s="11" t="s">
        <v>264</v>
      </c>
      <c r="D316" s="12">
        <v>11855.5</v>
      </c>
      <c r="E316" s="12">
        <v>11855.5</v>
      </c>
      <c r="F316" s="12">
        <v>11855.5</v>
      </c>
    </row>
    <row r="317" spans="1:256" ht="47.25" x14ac:dyDescent="0.25">
      <c r="A317" s="10" t="s">
        <v>628</v>
      </c>
      <c r="B317" s="11" t="s">
        <v>627</v>
      </c>
      <c r="C317" s="11" t="s">
        <v>229</v>
      </c>
      <c r="D317" s="12">
        <v>470.2</v>
      </c>
      <c r="E317" s="12">
        <v>329.18</v>
      </c>
      <c r="F317" s="12">
        <v>1</v>
      </c>
    </row>
    <row r="318" spans="1:256" ht="31.5" x14ac:dyDescent="0.25">
      <c r="A318" s="29" t="s">
        <v>672</v>
      </c>
      <c r="B318" s="30" t="s">
        <v>341</v>
      </c>
      <c r="C318" s="31"/>
      <c r="D318" s="32">
        <f>D319</f>
        <v>3.5</v>
      </c>
      <c r="E318" s="32">
        <f t="shared" ref="E318" si="142">E319</f>
        <v>2.2999999999999998</v>
      </c>
      <c r="F318" s="32">
        <f t="shared" ref="F318" si="143">F319</f>
        <v>0.1</v>
      </c>
    </row>
    <row r="319" spans="1:256" ht="47.25" x14ac:dyDescent="0.25">
      <c r="A319" s="29" t="s">
        <v>186</v>
      </c>
      <c r="B319" s="30" t="s">
        <v>341</v>
      </c>
      <c r="C319" s="31" t="s">
        <v>264</v>
      </c>
      <c r="D319" s="32">
        <v>3.5</v>
      </c>
      <c r="E319" s="32">
        <v>2.2999999999999998</v>
      </c>
      <c r="F319" s="32">
        <v>0.1</v>
      </c>
    </row>
    <row r="320" spans="1:256" ht="31.5" x14ac:dyDescent="0.25">
      <c r="A320" s="29" t="s">
        <v>673</v>
      </c>
      <c r="B320" s="30" t="s">
        <v>342</v>
      </c>
      <c r="C320" s="31"/>
      <c r="D320" s="32">
        <f>SUM(D321:D323)</f>
        <v>25173.200000000001</v>
      </c>
      <c r="E320" s="32">
        <f>SUM(E321:E323)</f>
        <v>22804.2</v>
      </c>
      <c r="F320" s="32">
        <f>SUM(F321:F323)</f>
        <v>22804.2</v>
      </c>
    </row>
    <row r="321" spans="1:256" ht="47.25" x14ac:dyDescent="0.25">
      <c r="A321" s="29" t="s">
        <v>188</v>
      </c>
      <c r="B321" s="30" t="s">
        <v>342</v>
      </c>
      <c r="C321" s="31" t="s">
        <v>258</v>
      </c>
      <c r="D321" s="32">
        <v>17276.5</v>
      </c>
      <c r="E321" s="32">
        <v>17276.5</v>
      </c>
      <c r="F321" s="32">
        <v>17276.5</v>
      </c>
    </row>
    <row r="322" spans="1:256" s="28" customFormat="1" ht="47.25" x14ac:dyDescent="0.25">
      <c r="A322" s="29" t="s">
        <v>187</v>
      </c>
      <c r="B322" s="30" t="s">
        <v>342</v>
      </c>
      <c r="C322" s="31" t="s">
        <v>229</v>
      </c>
      <c r="D322" s="32">
        <v>7890</v>
      </c>
      <c r="E322" s="32">
        <v>5523</v>
      </c>
      <c r="F322" s="32">
        <v>5523</v>
      </c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  <c r="DZ322" s="16"/>
      <c r="EA322" s="16"/>
      <c r="EB322" s="16"/>
      <c r="EC322" s="16"/>
      <c r="ED322" s="16"/>
      <c r="EE322" s="16"/>
      <c r="EF322" s="16"/>
      <c r="EG322" s="16"/>
      <c r="EH322" s="16"/>
      <c r="EI322" s="16"/>
      <c r="EJ322" s="16"/>
      <c r="EK322" s="16"/>
      <c r="EL322" s="16"/>
      <c r="EM322" s="16"/>
      <c r="EN322" s="16"/>
      <c r="EO322" s="16"/>
      <c r="EP322" s="16"/>
      <c r="EQ322" s="16"/>
      <c r="ER322" s="16"/>
      <c r="ES322" s="16"/>
      <c r="ET322" s="16"/>
      <c r="EU322" s="16"/>
      <c r="EV322" s="16"/>
      <c r="EW322" s="16"/>
      <c r="EX322" s="16"/>
      <c r="EY322" s="16"/>
      <c r="EZ322" s="16"/>
      <c r="FA322" s="16"/>
      <c r="FB322" s="16"/>
      <c r="FC322" s="16"/>
      <c r="FD322" s="16"/>
      <c r="FE322" s="16"/>
      <c r="FF322" s="16"/>
      <c r="FG322" s="16"/>
      <c r="FH322" s="16"/>
      <c r="FI322" s="16"/>
      <c r="FJ322" s="16"/>
      <c r="FK322" s="16"/>
      <c r="FL322" s="16"/>
      <c r="FM322" s="16"/>
      <c r="FN322" s="16"/>
      <c r="FO322" s="16"/>
      <c r="FP322" s="16"/>
      <c r="FQ322" s="16"/>
      <c r="FR322" s="16"/>
      <c r="FS322" s="16"/>
      <c r="FT322" s="16"/>
      <c r="FU322" s="16"/>
      <c r="FV322" s="16"/>
      <c r="FW322" s="16"/>
      <c r="FX322" s="16"/>
      <c r="FY322" s="16"/>
      <c r="FZ322" s="16"/>
      <c r="GA322" s="16"/>
      <c r="GB322" s="16"/>
      <c r="GC322" s="16"/>
      <c r="GD322" s="16"/>
      <c r="GE322" s="16"/>
      <c r="GF322" s="16"/>
      <c r="GG322" s="16"/>
      <c r="GH322" s="16"/>
      <c r="GI322" s="16"/>
      <c r="GJ322" s="16"/>
      <c r="GK322" s="16"/>
      <c r="GL322" s="16"/>
      <c r="GM322" s="16"/>
      <c r="GN322" s="16"/>
      <c r="GO322" s="16"/>
      <c r="GP322" s="16"/>
      <c r="GQ322" s="16"/>
      <c r="GR322" s="16"/>
      <c r="GS322" s="16"/>
      <c r="GT322" s="16"/>
      <c r="GU322" s="16"/>
      <c r="GV322" s="16"/>
      <c r="GW322" s="16"/>
      <c r="GX322" s="16"/>
      <c r="GY322" s="16"/>
      <c r="GZ322" s="16"/>
      <c r="HA322" s="16"/>
      <c r="HB322" s="16"/>
      <c r="HC322" s="16"/>
      <c r="HD322" s="16"/>
      <c r="HE322" s="16"/>
      <c r="HF322" s="16"/>
      <c r="HG322" s="16"/>
      <c r="HH322" s="16"/>
      <c r="HI322" s="16"/>
      <c r="HJ322" s="16"/>
      <c r="HK322" s="16"/>
      <c r="HL322" s="16"/>
      <c r="HM322" s="16"/>
      <c r="HN322" s="16"/>
      <c r="HO322" s="16"/>
      <c r="HP322" s="16"/>
      <c r="HQ322" s="16"/>
      <c r="HR322" s="16"/>
      <c r="HS322" s="16"/>
      <c r="HT322" s="16"/>
      <c r="HU322" s="16"/>
      <c r="HV322" s="16"/>
      <c r="HW322" s="16"/>
      <c r="HX322" s="16"/>
      <c r="HY322" s="16"/>
      <c r="HZ322" s="16"/>
      <c r="IA322" s="16"/>
      <c r="IB322" s="16"/>
      <c r="IC322" s="16"/>
      <c r="ID322" s="16"/>
      <c r="IE322" s="16"/>
      <c r="IF322" s="16"/>
      <c r="IG322" s="16"/>
      <c r="IH322" s="16"/>
      <c r="II322" s="16"/>
      <c r="IJ322" s="16"/>
      <c r="IK322" s="16"/>
      <c r="IL322" s="16"/>
      <c r="IM322" s="16"/>
      <c r="IN322" s="16"/>
      <c r="IO322" s="16"/>
      <c r="IP322" s="16"/>
      <c r="IQ322" s="16"/>
      <c r="IR322" s="16"/>
      <c r="IS322" s="16"/>
      <c r="IT322" s="16"/>
      <c r="IU322" s="16"/>
      <c r="IV322" s="16"/>
    </row>
    <row r="323" spans="1:256" ht="47.25" x14ac:dyDescent="0.25">
      <c r="A323" s="29" t="s">
        <v>189</v>
      </c>
      <c r="B323" s="30" t="s">
        <v>342</v>
      </c>
      <c r="C323" s="31" t="s">
        <v>260</v>
      </c>
      <c r="D323" s="32">
        <v>6.7</v>
      </c>
      <c r="E323" s="32">
        <v>4.7</v>
      </c>
      <c r="F323" s="32">
        <v>4.7</v>
      </c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  <c r="AG323" s="28"/>
      <c r="AH323" s="28"/>
      <c r="AI323" s="28"/>
      <c r="AJ323" s="28"/>
      <c r="AK323" s="28"/>
      <c r="AL323" s="28"/>
      <c r="AM323" s="28"/>
      <c r="AN323" s="28"/>
      <c r="AO323" s="28"/>
      <c r="AP323" s="28"/>
      <c r="AQ323" s="28"/>
      <c r="AR323" s="28"/>
      <c r="AS323" s="28"/>
      <c r="AT323" s="28"/>
      <c r="AU323" s="28"/>
      <c r="AV323" s="28"/>
      <c r="AW323" s="28"/>
      <c r="AX323" s="28"/>
      <c r="AY323" s="28"/>
      <c r="AZ323" s="28"/>
      <c r="BA323" s="28"/>
      <c r="BB323" s="28"/>
      <c r="BC323" s="28"/>
      <c r="BD323" s="28"/>
      <c r="BE323" s="28"/>
      <c r="BF323" s="28"/>
      <c r="BG323" s="28"/>
      <c r="BH323" s="28"/>
      <c r="BI323" s="28"/>
      <c r="BJ323" s="28"/>
      <c r="BK323" s="28"/>
      <c r="BL323" s="28"/>
      <c r="BM323" s="28"/>
      <c r="BN323" s="28"/>
      <c r="BO323" s="28"/>
      <c r="BP323" s="28"/>
      <c r="BQ323" s="28"/>
      <c r="BR323" s="28"/>
      <c r="BS323" s="28"/>
      <c r="BT323" s="28"/>
      <c r="BU323" s="28"/>
      <c r="BV323" s="28"/>
      <c r="BW323" s="28"/>
      <c r="BX323" s="28"/>
      <c r="BY323" s="28"/>
      <c r="BZ323" s="28"/>
      <c r="CA323" s="28"/>
      <c r="CB323" s="28"/>
      <c r="CC323" s="28"/>
      <c r="CD323" s="28"/>
      <c r="CE323" s="28"/>
      <c r="CF323" s="28"/>
      <c r="CG323" s="28"/>
      <c r="CH323" s="28"/>
      <c r="CI323" s="28"/>
      <c r="CJ323" s="28"/>
      <c r="CK323" s="28"/>
      <c r="CL323" s="28"/>
      <c r="CM323" s="28"/>
      <c r="CN323" s="28"/>
      <c r="CO323" s="28"/>
      <c r="CP323" s="28"/>
      <c r="CQ323" s="28"/>
      <c r="CR323" s="28"/>
      <c r="CS323" s="28"/>
      <c r="CT323" s="28"/>
      <c r="CU323" s="28"/>
      <c r="CV323" s="28"/>
      <c r="CW323" s="28"/>
      <c r="CX323" s="28"/>
      <c r="CY323" s="28"/>
      <c r="CZ323" s="28"/>
      <c r="DA323" s="28"/>
      <c r="DB323" s="28"/>
      <c r="DC323" s="28"/>
      <c r="DD323" s="28"/>
      <c r="DE323" s="28"/>
      <c r="DF323" s="28"/>
      <c r="DG323" s="28"/>
      <c r="DH323" s="28"/>
      <c r="DI323" s="28"/>
      <c r="DJ323" s="28"/>
      <c r="DK323" s="28"/>
      <c r="DL323" s="28"/>
      <c r="DM323" s="28"/>
      <c r="DN323" s="28"/>
      <c r="DO323" s="28"/>
      <c r="DP323" s="28"/>
      <c r="DQ323" s="28"/>
      <c r="DR323" s="28"/>
      <c r="DS323" s="28"/>
      <c r="DT323" s="28"/>
      <c r="DU323" s="28"/>
      <c r="DV323" s="28"/>
      <c r="DW323" s="28"/>
      <c r="DX323" s="28"/>
      <c r="DY323" s="28"/>
      <c r="DZ323" s="28"/>
      <c r="EA323" s="28"/>
      <c r="EB323" s="28"/>
      <c r="EC323" s="28"/>
      <c r="ED323" s="28"/>
      <c r="EE323" s="28"/>
      <c r="EF323" s="28"/>
      <c r="EG323" s="28"/>
      <c r="EH323" s="28"/>
      <c r="EI323" s="28"/>
      <c r="EJ323" s="28"/>
      <c r="EK323" s="28"/>
      <c r="EL323" s="28"/>
      <c r="EM323" s="28"/>
      <c r="EN323" s="28"/>
      <c r="EO323" s="28"/>
      <c r="EP323" s="28"/>
      <c r="EQ323" s="28"/>
      <c r="ER323" s="28"/>
      <c r="ES323" s="28"/>
      <c r="ET323" s="28"/>
      <c r="EU323" s="28"/>
      <c r="EV323" s="28"/>
      <c r="EW323" s="28"/>
      <c r="EX323" s="28"/>
      <c r="EY323" s="28"/>
      <c r="EZ323" s="28"/>
      <c r="FA323" s="28"/>
      <c r="FB323" s="28"/>
      <c r="FC323" s="28"/>
      <c r="FD323" s="28"/>
      <c r="FE323" s="28"/>
      <c r="FF323" s="28"/>
      <c r="FG323" s="28"/>
      <c r="FH323" s="28"/>
      <c r="FI323" s="28"/>
      <c r="FJ323" s="28"/>
      <c r="FK323" s="28"/>
      <c r="FL323" s="28"/>
      <c r="FM323" s="28"/>
      <c r="FN323" s="28"/>
      <c r="FO323" s="28"/>
      <c r="FP323" s="28"/>
      <c r="FQ323" s="28"/>
      <c r="FR323" s="28"/>
      <c r="FS323" s="28"/>
      <c r="FT323" s="28"/>
      <c r="FU323" s="28"/>
      <c r="FV323" s="28"/>
      <c r="FW323" s="28"/>
      <c r="FX323" s="28"/>
      <c r="FY323" s="28"/>
      <c r="FZ323" s="28"/>
      <c r="GA323" s="28"/>
      <c r="GB323" s="28"/>
      <c r="GC323" s="28"/>
      <c r="GD323" s="28"/>
      <c r="GE323" s="28"/>
      <c r="GF323" s="28"/>
      <c r="GG323" s="28"/>
      <c r="GH323" s="28"/>
      <c r="GI323" s="28"/>
      <c r="GJ323" s="28"/>
      <c r="GK323" s="28"/>
      <c r="GL323" s="28"/>
      <c r="GM323" s="28"/>
      <c r="GN323" s="28"/>
      <c r="GO323" s="28"/>
      <c r="GP323" s="28"/>
      <c r="GQ323" s="28"/>
      <c r="GR323" s="28"/>
      <c r="GS323" s="28"/>
      <c r="GT323" s="28"/>
      <c r="GU323" s="28"/>
      <c r="GV323" s="28"/>
      <c r="GW323" s="28"/>
      <c r="GX323" s="28"/>
      <c r="GY323" s="28"/>
      <c r="GZ323" s="28"/>
      <c r="HA323" s="28"/>
      <c r="HB323" s="28"/>
      <c r="HC323" s="28"/>
      <c r="HD323" s="28"/>
      <c r="HE323" s="28"/>
      <c r="HF323" s="28"/>
      <c r="HG323" s="28"/>
      <c r="HH323" s="28"/>
      <c r="HI323" s="28"/>
      <c r="HJ323" s="28"/>
      <c r="HK323" s="28"/>
      <c r="HL323" s="28"/>
      <c r="HM323" s="28"/>
      <c r="HN323" s="28"/>
      <c r="HO323" s="28"/>
      <c r="HP323" s="28"/>
      <c r="HQ323" s="28"/>
      <c r="HR323" s="28"/>
      <c r="HS323" s="28"/>
      <c r="HT323" s="28"/>
      <c r="HU323" s="28"/>
      <c r="HV323" s="28"/>
      <c r="HW323" s="28"/>
      <c r="HX323" s="28"/>
      <c r="HY323" s="28"/>
      <c r="HZ323" s="28"/>
      <c r="IA323" s="28"/>
      <c r="IB323" s="28"/>
      <c r="IC323" s="28"/>
      <c r="ID323" s="28"/>
      <c r="IE323" s="28"/>
      <c r="IF323" s="28"/>
      <c r="IG323" s="28"/>
      <c r="IH323" s="28"/>
      <c r="II323" s="28"/>
      <c r="IJ323" s="28"/>
      <c r="IK323" s="28"/>
      <c r="IL323" s="28"/>
      <c r="IM323" s="28"/>
      <c r="IN323" s="28"/>
      <c r="IO323" s="28"/>
      <c r="IP323" s="28"/>
      <c r="IQ323" s="28"/>
      <c r="IR323" s="28"/>
      <c r="IS323" s="28"/>
      <c r="IT323" s="28"/>
      <c r="IU323" s="28"/>
      <c r="IV323" s="28"/>
    </row>
    <row r="324" spans="1:256" ht="31.5" x14ac:dyDescent="0.25">
      <c r="A324" s="29" t="s">
        <v>631</v>
      </c>
      <c r="B324" s="30" t="s">
        <v>632</v>
      </c>
      <c r="C324" s="31"/>
      <c r="D324" s="32">
        <f>SUM(D325)</f>
        <v>1602.48</v>
      </c>
      <c r="E324" s="32">
        <f t="shared" ref="E324:F324" si="144">SUM(E325)</f>
        <v>1121.7</v>
      </c>
      <c r="F324" s="32">
        <f t="shared" si="144"/>
        <v>1121.7</v>
      </c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  <c r="AG324" s="28"/>
      <c r="AH324" s="28"/>
      <c r="AI324" s="28"/>
      <c r="AJ324" s="28"/>
      <c r="AK324" s="28"/>
      <c r="AL324" s="28"/>
      <c r="AM324" s="28"/>
      <c r="AN324" s="28"/>
      <c r="AO324" s="28"/>
      <c r="AP324" s="28"/>
      <c r="AQ324" s="28"/>
      <c r="AR324" s="28"/>
      <c r="AS324" s="28"/>
      <c r="AT324" s="28"/>
      <c r="AU324" s="28"/>
      <c r="AV324" s="28"/>
      <c r="AW324" s="28"/>
      <c r="AX324" s="28"/>
      <c r="AY324" s="28"/>
      <c r="AZ324" s="28"/>
      <c r="BA324" s="28"/>
      <c r="BB324" s="28"/>
      <c r="BC324" s="28"/>
      <c r="BD324" s="28"/>
      <c r="BE324" s="28"/>
      <c r="BF324" s="28"/>
      <c r="BG324" s="28"/>
      <c r="BH324" s="28"/>
      <c r="BI324" s="28"/>
      <c r="BJ324" s="28"/>
      <c r="BK324" s="28"/>
      <c r="BL324" s="28"/>
      <c r="BM324" s="28"/>
      <c r="BN324" s="28"/>
      <c r="BO324" s="28"/>
      <c r="BP324" s="28"/>
      <c r="BQ324" s="28"/>
      <c r="BR324" s="28"/>
      <c r="BS324" s="28"/>
      <c r="BT324" s="28"/>
      <c r="BU324" s="28"/>
      <c r="BV324" s="28"/>
      <c r="BW324" s="28"/>
      <c r="BX324" s="28"/>
      <c r="BY324" s="28"/>
      <c r="BZ324" s="28"/>
      <c r="CA324" s="28"/>
      <c r="CB324" s="28"/>
      <c r="CC324" s="28"/>
      <c r="CD324" s="28"/>
      <c r="CE324" s="28"/>
      <c r="CF324" s="28"/>
      <c r="CG324" s="28"/>
      <c r="CH324" s="28"/>
      <c r="CI324" s="28"/>
      <c r="CJ324" s="28"/>
      <c r="CK324" s="28"/>
      <c r="CL324" s="28"/>
      <c r="CM324" s="28"/>
      <c r="CN324" s="28"/>
      <c r="CO324" s="28"/>
      <c r="CP324" s="28"/>
      <c r="CQ324" s="28"/>
      <c r="CR324" s="28"/>
      <c r="CS324" s="28"/>
      <c r="CT324" s="28"/>
      <c r="CU324" s="28"/>
      <c r="CV324" s="28"/>
      <c r="CW324" s="28"/>
      <c r="CX324" s="28"/>
      <c r="CY324" s="28"/>
      <c r="CZ324" s="28"/>
      <c r="DA324" s="28"/>
      <c r="DB324" s="28"/>
      <c r="DC324" s="28"/>
      <c r="DD324" s="28"/>
      <c r="DE324" s="28"/>
      <c r="DF324" s="28"/>
      <c r="DG324" s="28"/>
      <c r="DH324" s="28"/>
      <c r="DI324" s="28"/>
      <c r="DJ324" s="28"/>
      <c r="DK324" s="28"/>
      <c r="DL324" s="28"/>
      <c r="DM324" s="28"/>
      <c r="DN324" s="28"/>
      <c r="DO324" s="28"/>
      <c r="DP324" s="28"/>
      <c r="DQ324" s="28"/>
      <c r="DR324" s="28"/>
      <c r="DS324" s="28"/>
      <c r="DT324" s="28"/>
      <c r="DU324" s="28"/>
      <c r="DV324" s="28"/>
      <c r="DW324" s="28"/>
      <c r="DX324" s="28"/>
      <c r="DY324" s="28"/>
      <c r="DZ324" s="28"/>
      <c r="EA324" s="28"/>
      <c r="EB324" s="28"/>
      <c r="EC324" s="28"/>
      <c r="ED324" s="28"/>
      <c r="EE324" s="28"/>
      <c r="EF324" s="28"/>
      <c r="EG324" s="28"/>
      <c r="EH324" s="28"/>
      <c r="EI324" s="28"/>
      <c r="EJ324" s="28"/>
      <c r="EK324" s="28"/>
      <c r="EL324" s="28"/>
      <c r="EM324" s="28"/>
      <c r="EN324" s="28"/>
      <c r="EO324" s="28"/>
      <c r="EP324" s="28"/>
      <c r="EQ324" s="28"/>
      <c r="ER324" s="28"/>
      <c r="ES324" s="28"/>
      <c r="ET324" s="28"/>
      <c r="EU324" s="28"/>
      <c r="EV324" s="28"/>
      <c r="EW324" s="28"/>
      <c r="EX324" s="28"/>
      <c r="EY324" s="28"/>
      <c r="EZ324" s="28"/>
      <c r="FA324" s="28"/>
      <c r="FB324" s="28"/>
      <c r="FC324" s="28"/>
      <c r="FD324" s="28"/>
      <c r="FE324" s="28"/>
      <c r="FF324" s="28"/>
      <c r="FG324" s="28"/>
      <c r="FH324" s="28"/>
      <c r="FI324" s="28"/>
      <c r="FJ324" s="28"/>
      <c r="FK324" s="28"/>
      <c r="FL324" s="28"/>
      <c r="FM324" s="28"/>
      <c r="FN324" s="28"/>
      <c r="FO324" s="28"/>
      <c r="FP324" s="28"/>
      <c r="FQ324" s="28"/>
      <c r="FR324" s="28"/>
      <c r="FS324" s="28"/>
      <c r="FT324" s="28"/>
      <c r="FU324" s="28"/>
      <c r="FV324" s="28"/>
      <c r="FW324" s="28"/>
      <c r="FX324" s="28"/>
      <c r="FY324" s="28"/>
      <c r="FZ324" s="28"/>
      <c r="GA324" s="28"/>
      <c r="GB324" s="28"/>
      <c r="GC324" s="28"/>
      <c r="GD324" s="28"/>
      <c r="GE324" s="28"/>
      <c r="GF324" s="28"/>
      <c r="GG324" s="28"/>
      <c r="GH324" s="28"/>
      <c r="GI324" s="28"/>
      <c r="GJ324" s="28"/>
      <c r="GK324" s="28"/>
      <c r="GL324" s="28"/>
      <c r="GM324" s="28"/>
      <c r="GN324" s="28"/>
      <c r="GO324" s="28"/>
      <c r="GP324" s="28"/>
      <c r="GQ324" s="28"/>
      <c r="GR324" s="28"/>
      <c r="GS324" s="28"/>
      <c r="GT324" s="28"/>
      <c r="GU324" s="28"/>
      <c r="GV324" s="28"/>
      <c r="GW324" s="28"/>
      <c r="GX324" s="28"/>
      <c r="GY324" s="28"/>
      <c r="GZ324" s="28"/>
      <c r="HA324" s="28"/>
      <c r="HB324" s="28"/>
      <c r="HC324" s="28"/>
      <c r="HD324" s="28"/>
      <c r="HE324" s="28"/>
      <c r="HF324" s="28"/>
      <c r="HG324" s="28"/>
      <c r="HH324" s="28"/>
      <c r="HI324" s="28"/>
      <c r="HJ324" s="28"/>
      <c r="HK324" s="28"/>
      <c r="HL324" s="28"/>
      <c r="HM324" s="28"/>
      <c r="HN324" s="28"/>
      <c r="HO324" s="28"/>
      <c r="HP324" s="28"/>
      <c r="HQ324" s="28"/>
      <c r="HR324" s="28"/>
      <c r="HS324" s="28"/>
      <c r="HT324" s="28"/>
      <c r="HU324" s="28"/>
      <c r="HV324" s="28"/>
      <c r="HW324" s="28"/>
      <c r="HX324" s="28"/>
      <c r="HY324" s="28"/>
      <c r="HZ324" s="28"/>
      <c r="IA324" s="28"/>
      <c r="IB324" s="28"/>
      <c r="IC324" s="28"/>
      <c r="ID324" s="28"/>
      <c r="IE324" s="28"/>
      <c r="IF324" s="28"/>
      <c r="IG324" s="28"/>
      <c r="IH324" s="28"/>
      <c r="II324" s="28"/>
      <c r="IJ324" s="28"/>
      <c r="IK324" s="28"/>
      <c r="IL324" s="28"/>
      <c r="IM324" s="28"/>
      <c r="IN324" s="28"/>
      <c r="IO324" s="28"/>
      <c r="IP324" s="28"/>
      <c r="IQ324" s="28"/>
      <c r="IR324" s="28"/>
      <c r="IS324" s="28"/>
      <c r="IT324" s="28"/>
      <c r="IU324" s="28"/>
      <c r="IV324" s="28"/>
    </row>
    <row r="325" spans="1:256" ht="47.25" x14ac:dyDescent="0.25">
      <c r="A325" s="29" t="s">
        <v>630</v>
      </c>
      <c r="B325" s="30" t="s">
        <v>632</v>
      </c>
      <c r="C325" s="31" t="s">
        <v>229</v>
      </c>
      <c r="D325" s="32">
        <v>1602.48</v>
      </c>
      <c r="E325" s="32">
        <v>1121.7</v>
      </c>
      <c r="F325" s="32">
        <v>1121.7</v>
      </c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  <c r="AG325" s="28"/>
      <c r="AH325" s="28"/>
      <c r="AI325" s="28"/>
      <c r="AJ325" s="28"/>
      <c r="AK325" s="28"/>
      <c r="AL325" s="28"/>
      <c r="AM325" s="28"/>
      <c r="AN325" s="28"/>
      <c r="AO325" s="28"/>
      <c r="AP325" s="28"/>
      <c r="AQ325" s="28"/>
      <c r="AR325" s="28"/>
      <c r="AS325" s="28"/>
      <c r="AT325" s="28"/>
      <c r="AU325" s="28"/>
      <c r="AV325" s="28"/>
      <c r="AW325" s="28"/>
      <c r="AX325" s="28"/>
      <c r="AY325" s="28"/>
      <c r="AZ325" s="28"/>
      <c r="BA325" s="28"/>
      <c r="BB325" s="28"/>
      <c r="BC325" s="28"/>
      <c r="BD325" s="28"/>
      <c r="BE325" s="28"/>
      <c r="BF325" s="28"/>
      <c r="BG325" s="28"/>
      <c r="BH325" s="28"/>
      <c r="BI325" s="28"/>
      <c r="BJ325" s="28"/>
      <c r="BK325" s="28"/>
      <c r="BL325" s="28"/>
      <c r="BM325" s="28"/>
      <c r="BN325" s="28"/>
      <c r="BO325" s="28"/>
      <c r="BP325" s="28"/>
      <c r="BQ325" s="28"/>
      <c r="BR325" s="28"/>
      <c r="BS325" s="28"/>
      <c r="BT325" s="28"/>
      <c r="BU325" s="28"/>
      <c r="BV325" s="28"/>
      <c r="BW325" s="28"/>
      <c r="BX325" s="28"/>
      <c r="BY325" s="28"/>
      <c r="BZ325" s="28"/>
      <c r="CA325" s="28"/>
      <c r="CB325" s="28"/>
      <c r="CC325" s="28"/>
      <c r="CD325" s="28"/>
      <c r="CE325" s="28"/>
      <c r="CF325" s="28"/>
      <c r="CG325" s="28"/>
      <c r="CH325" s="28"/>
      <c r="CI325" s="28"/>
      <c r="CJ325" s="28"/>
      <c r="CK325" s="28"/>
      <c r="CL325" s="28"/>
      <c r="CM325" s="28"/>
      <c r="CN325" s="28"/>
      <c r="CO325" s="28"/>
      <c r="CP325" s="28"/>
      <c r="CQ325" s="28"/>
      <c r="CR325" s="28"/>
      <c r="CS325" s="28"/>
      <c r="CT325" s="28"/>
      <c r="CU325" s="28"/>
      <c r="CV325" s="28"/>
      <c r="CW325" s="28"/>
      <c r="CX325" s="28"/>
      <c r="CY325" s="28"/>
      <c r="CZ325" s="28"/>
      <c r="DA325" s="28"/>
      <c r="DB325" s="28"/>
      <c r="DC325" s="28"/>
      <c r="DD325" s="28"/>
      <c r="DE325" s="28"/>
      <c r="DF325" s="28"/>
      <c r="DG325" s="28"/>
      <c r="DH325" s="28"/>
      <c r="DI325" s="28"/>
      <c r="DJ325" s="28"/>
      <c r="DK325" s="28"/>
      <c r="DL325" s="28"/>
      <c r="DM325" s="28"/>
      <c r="DN325" s="28"/>
      <c r="DO325" s="28"/>
      <c r="DP325" s="28"/>
      <c r="DQ325" s="28"/>
      <c r="DR325" s="28"/>
      <c r="DS325" s="28"/>
      <c r="DT325" s="28"/>
      <c r="DU325" s="28"/>
      <c r="DV325" s="28"/>
      <c r="DW325" s="28"/>
      <c r="DX325" s="28"/>
      <c r="DY325" s="28"/>
      <c r="DZ325" s="28"/>
      <c r="EA325" s="28"/>
      <c r="EB325" s="28"/>
      <c r="EC325" s="28"/>
      <c r="ED325" s="28"/>
      <c r="EE325" s="28"/>
      <c r="EF325" s="28"/>
      <c r="EG325" s="28"/>
      <c r="EH325" s="28"/>
      <c r="EI325" s="28"/>
      <c r="EJ325" s="28"/>
      <c r="EK325" s="28"/>
      <c r="EL325" s="28"/>
      <c r="EM325" s="28"/>
      <c r="EN325" s="28"/>
      <c r="EO325" s="28"/>
      <c r="EP325" s="28"/>
      <c r="EQ325" s="28"/>
      <c r="ER325" s="28"/>
      <c r="ES325" s="28"/>
      <c r="ET325" s="28"/>
      <c r="EU325" s="28"/>
      <c r="EV325" s="28"/>
      <c r="EW325" s="28"/>
      <c r="EX325" s="28"/>
      <c r="EY325" s="28"/>
      <c r="EZ325" s="28"/>
      <c r="FA325" s="28"/>
      <c r="FB325" s="28"/>
      <c r="FC325" s="28"/>
      <c r="FD325" s="28"/>
      <c r="FE325" s="28"/>
      <c r="FF325" s="28"/>
      <c r="FG325" s="28"/>
      <c r="FH325" s="28"/>
      <c r="FI325" s="28"/>
      <c r="FJ325" s="28"/>
      <c r="FK325" s="28"/>
      <c r="FL325" s="28"/>
      <c r="FM325" s="28"/>
      <c r="FN325" s="28"/>
      <c r="FO325" s="28"/>
      <c r="FP325" s="28"/>
      <c r="FQ325" s="28"/>
      <c r="FR325" s="28"/>
      <c r="FS325" s="28"/>
      <c r="FT325" s="28"/>
      <c r="FU325" s="28"/>
      <c r="FV325" s="28"/>
      <c r="FW325" s="28"/>
      <c r="FX325" s="28"/>
      <c r="FY325" s="28"/>
      <c r="FZ325" s="28"/>
      <c r="GA325" s="28"/>
      <c r="GB325" s="28"/>
      <c r="GC325" s="28"/>
      <c r="GD325" s="28"/>
      <c r="GE325" s="28"/>
      <c r="GF325" s="28"/>
      <c r="GG325" s="28"/>
      <c r="GH325" s="28"/>
      <c r="GI325" s="28"/>
      <c r="GJ325" s="28"/>
      <c r="GK325" s="28"/>
      <c r="GL325" s="28"/>
      <c r="GM325" s="28"/>
      <c r="GN325" s="28"/>
      <c r="GO325" s="28"/>
      <c r="GP325" s="28"/>
      <c r="GQ325" s="28"/>
      <c r="GR325" s="28"/>
      <c r="GS325" s="28"/>
      <c r="GT325" s="28"/>
      <c r="GU325" s="28"/>
      <c r="GV325" s="28"/>
      <c r="GW325" s="28"/>
      <c r="GX325" s="28"/>
      <c r="GY325" s="28"/>
      <c r="GZ325" s="28"/>
      <c r="HA325" s="28"/>
      <c r="HB325" s="28"/>
      <c r="HC325" s="28"/>
      <c r="HD325" s="28"/>
      <c r="HE325" s="28"/>
      <c r="HF325" s="28"/>
      <c r="HG325" s="28"/>
      <c r="HH325" s="28"/>
      <c r="HI325" s="28"/>
      <c r="HJ325" s="28"/>
      <c r="HK325" s="28"/>
      <c r="HL325" s="28"/>
      <c r="HM325" s="28"/>
      <c r="HN325" s="28"/>
      <c r="HO325" s="28"/>
      <c r="HP325" s="28"/>
      <c r="HQ325" s="28"/>
      <c r="HR325" s="28"/>
      <c r="HS325" s="28"/>
      <c r="HT325" s="28"/>
      <c r="HU325" s="28"/>
      <c r="HV325" s="28"/>
      <c r="HW325" s="28"/>
      <c r="HX325" s="28"/>
      <c r="HY325" s="28"/>
      <c r="HZ325" s="28"/>
      <c r="IA325" s="28"/>
      <c r="IB325" s="28"/>
      <c r="IC325" s="28"/>
      <c r="ID325" s="28"/>
      <c r="IE325" s="28"/>
      <c r="IF325" s="28"/>
      <c r="IG325" s="28"/>
      <c r="IH325" s="28"/>
      <c r="II325" s="28"/>
      <c r="IJ325" s="28"/>
      <c r="IK325" s="28"/>
      <c r="IL325" s="28"/>
      <c r="IM325" s="28"/>
      <c r="IN325" s="28"/>
      <c r="IO325" s="28"/>
      <c r="IP325" s="28"/>
      <c r="IQ325" s="28"/>
      <c r="IR325" s="28"/>
      <c r="IS325" s="28"/>
      <c r="IT325" s="28"/>
      <c r="IU325" s="28"/>
      <c r="IV325" s="28"/>
    </row>
    <row r="326" spans="1:256" s="28" customFormat="1" x14ac:dyDescent="0.25">
      <c r="A326" s="34" t="s">
        <v>421</v>
      </c>
      <c r="B326" s="43" t="s">
        <v>485</v>
      </c>
      <c r="C326" s="33"/>
      <c r="D326" s="27">
        <f>D327+D330+D332</f>
        <v>1496.25</v>
      </c>
      <c r="E326" s="27">
        <f t="shared" ref="E326:F326" si="145">E327+E330+E332</f>
        <v>1047.4000000000001</v>
      </c>
      <c r="F326" s="27">
        <f t="shared" si="145"/>
        <v>747.90000000000009</v>
      </c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  <c r="DZ326" s="16"/>
      <c r="EA326" s="16"/>
      <c r="EB326" s="16"/>
      <c r="EC326" s="16"/>
      <c r="ED326" s="16"/>
      <c r="EE326" s="16"/>
      <c r="EF326" s="16"/>
      <c r="EG326" s="16"/>
      <c r="EH326" s="16"/>
      <c r="EI326" s="16"/>
      <c r="EJ326" s="16"/>
      <c r="EK326" s="16"/>
      <c r="EL326" s="16"/>
      <c r="EM326" s="16"/>
      <c r="EN326" s="16"/>
      <c r="EO326" s="16"/>
      <c r="EP326" s="16"/>
      <c r="EQ326" s="16"/>
      <c r="ER326" s="16"/>
      <c r="ES326" s="16"/>
      <c r="ET326" s="16"/>
      <c r="EU326" s="16"/>
      <c r="EV326" s="16"/>
      <c r="EW326" s="16"/>
      <c r="EX326" s="16"/>
      <c r="EY326" s="16"/>
      <c r="EZ326" s="16"/>
      <c r="FA326" s="16"/>
      <c r="FB326" s="16"/>
      <c r="FC326" s="16"/>
      <c r="FD326" s="16"/>
      <c r="FE326" s="16"/>
      <c r="FF326" s="16"/>
      <c r="FG326" s="16"/>
      <c r="FH326" s="16"/>
      <c r="FI326" s="16"/>
      <c r="FJ326" s="16"/>
      <c r="FK326" s="16"/>
      <c r="FL326" s="16"/>
      <c r="FM326" s="16"/>
      <c r="FN326" s="16"/>
      <c r="FO326" s="16"/>
      <c r="FP326" s="16"/>
      <c r="FQ326" s="16"/>
      <c r="FR326" s="16"/>
      <c r="FS326" s="16"/>
      <c r="FT326" s="16"/>
      <c r="FU326" s="16"/>
      <c r="FV326" s="16"/>
      <c r="FW326" s="16"/>
      <c r="FX326" s="16"/>
      <c r="FY326" s="16"/>
      <c r="FZ326" s="16"/>
      <c r="GA326" s="16"/>
      <c r="GB326" s="16"/>
      <c r="GC326" s="16"/>
      <c r="GD326" s="16"/>
      <c r="GE326" s="16"/>
      <c r="GF326" s="16"/>
      <c r="GG326" s="16"/>
      <c r="GH326" s="16"/>
      <c r="GI326" s="16"/>
      <c r="GJ326" s="16"/>
      <c r="GK326" s="16"/>
      <c r="GL326" s="16"/>
      <c r="GM326" s="16"/>
      <c r="GN326" s="16"/>
      <c r="GO326" s="16"/>
      <c r="GP326" s="16"/>
      <c r="GQ326" s="16"/>
      <c r="GR326" s="16"/>
      <c r="GS326" s="16"/>
      <c r="GT326" s="16"/>
      <c r="GU326" s="16"/>
      <c r="GV326" s="16"/>
      <c r="GW326" s="16"/>
      <c r="GX326" s="16"/>
      <c r="GY326" s="16"/>
      <c r="GZ326" s="16"/>
      <c r="HA326" s="16"/>
      <c r="HB326" s="16"/>
      <c r="HC326" s="16"/>
      <c r="HD326" s="16"/>
      <c r="HE326" s="16"/>
      <c r="HF326" s="16"/>
      <c r="HG326" s="16"/>
      <c r="HH326" s="16"/>
      <c r="HI326" s="16"/>
      <c r="HJ326" s="16"/>
      <c r="HK326" s="16"/>
      <c r="HL326" s="16"/>
      <c r="HM326" s="16"/>
      <c r="HN326" s="16"/>
      <c r="HO326" s="16"/>
      <c r="HP326" s="16"/>
      <c r="HQ326" s="16"/>
      <c r="HR326" s="16"/>
      <c r="HS326" s="16"/>
      <c r="HT326" s="16"/>
      <c r="HU326" s="16"/>
      <c r="HV326" s="16"/>
      <c r="HW326" s="16"/>
      <c r="HX326" s="16"/>
      <c r="HY326" s="16"/>
      <c r="HZ326" s="16"/>
      <c r="IA326" s="16"/>
      <c r="IB326" s="16"/>
      <c r="IC326" s="16"/>
      <c r="ID326" s="16"/>
      <c r="IE326" s="16"/>
      <c r="IF326" s="16"/>
      <c r="IG326" s="16"/>
      <c r="IH326" s="16"/>
      <c r="II326" s="16"/>
      <c r="IJ326" s="16"/>
      <c r="IK326" s="16"/>
      <c r="IL326" s="16"/>
      <c r="IM326" s="16"/>
      <c r="IN326" s="16"/>
      <c r="IO326" s="16"/>
      <c r="IP326" s="16"/>
      <c r="IQ326" s="16"/>
      <c r="IR326" s="16"/>
      <c r="IS326" s="16"/>
      <c r="IT326" s="16"/>
      <c r="IU326" s="16"/>
      <c r="IV326" s="16"/>
    </row>
    <row r="327" spans="1:256" s="28" customFormat="1" x14ac:dyDescent="0.25">
      <c r="A327" s="29" t="s">
        <v>674</v>
      </c>
      <c r="B327" s="30" t="s">
        <v>343</v>
      </c>
      <c r="C327" s="31"/>
      <c r="D327" s="32">
        <f>SUM(D328:D329)</f>
        <v>641.25</v>
      </c>
      <c r="E327" s="32">
        <f t="shared" ref="E327:F327" si="146">SUM(E328:E329)</f>
        <v>448.9</v>
      </c>
      <c r="F327" s="32">
        <f t="shared" si="146"/>
        <v>320.60000000000002</v>
      </c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  <c r="DZ327" s="16"/>
      <c r="EA327" s="16"/>
      <c r="EB327" s="16"/>
      <c r="EC327" s="16"/>
      <c r="ED327" s="16"/>
      <c r="EE327" s="16"/>
      <c r="EF327" s="16"/>
      <c r="EG327" s="16"/>
      <c r="EH327" s="16"/>
      <c r="EI327" s="16"/>
      <c r="EJ327" s="16"/>
      <c r="EK327" s="16"/>
      <c r="EL327" s="16"/>
      <c r="EM327" s="16"/>
      <c r="EN327" s="16"/>
      <c r="EO327" s="16"/>
      <c r="EP327" s="16"/>
      <c r="EQ327" s="16"/>
      <c r="ER327" s="16"/>
      <c r="ES327" s="16"/>
      <c r="ET327" s="16"/>
      <c r="EU327" s="16"/>
      <c r="EV327" s="16"/>
      <c r="EW327" s="16"/>
      <c r="EX327" s="16"/>
      <c r="EY327" s="16"/>
      <c r="EZ327" s="16"/>
      <c r="FA327" s="16"/>
      <c r="FB327" s="16"/>
      <c r="FC327" s="16"/>
      <c r="FD327" s="16"/>
      <c r="FE327" s="16"/>
      <c r="FF327" s="16"/>
      <c r="FG327" s="16"/>
      <c r="FH327" s="16"/>
      <c r="FI327" s="16"/>
      <c r="FJ327" s="16"/>
      <c r="FK327" s="16"/>
      <c r="FL327" s="16"/>
      <c r="FM327" s="16"/>
      <c r="FN327" s="16"/>
      <c r="FO327" s="16"/>
      <c r="FP327" s="16"/>
      <c r="FQ327" s="16"/>
      <c r="FR327" s="16"/>
      <c r="FS327" s="16"/>
      <c r="FT327" s="16"/>
      <c r="FU327" s="16"/>
      <c r="FV327" s="16"/>
      <c r="FW327" s="16"/>
      <c r="FX327" s="16"/>
      <c r="FY327" s="16"/>
      <c r="FZ327" s="16"/>
      <c r="GA327" s="16"/>
      <c r="GB327" s="16"/>
      <c r="GC327" s="16"/>
      <c r="GD327" s="16"/>
      <c r="GE327" s="16"/>
      <c r="GF327" s="16"/>
      <c r="GG327" s="16"/>
      <c r="GH327" s="16"/>
      <c r="GI327" s="16"/>
      <c r="GJ327" s="16"/>
      <c r="GK327" s="16"/>
      <c r="GL327" s="16"/>
      <c r="GM327" s="16"/>
      <c r="GN327" s="16"/>
      <c r="GO327" s="16"/>
      <c r="GP327" s="16"/>
      <c r="GQ327" s="16"/>
      <c r="GR327" s="16"/>
      <c r="GS327" s="16"/>
      <c r="GT327" s="16"/>
      <c r="GU327" s="16"/>
      <c r="GV327" s="16"/>
      <c r="GW327" s="16"/>
      <c r="GX327" s="16"/>
      <c r="GY327" s="16"/>
      <c r="GZ327" s="16"/>
      <c r="HA327" s="16"/>
      <c r="HB327" s="16"/>
      <c r="HC327" s="16"/>
      <c r="HD327" s="16"/>
      <c r="HE327" s="16"/>
      <c r="HF327" s="16"/>
      <c r="HG327" s="16"/>
      <c r="HH327" s="16"/>
      <c r="HI327" s="16"/>
      <c r="HJ327" s="16"/>
      <c r="HK327" s="16"/>
      <c r="HL327" s="16"/>
      <c r="HM327" s="16"/>
      <c r="HN327" s="16"/>
      <c r="HO327" s="16"/>
      <c r="HP327" s="16"/>
      <c r="HQ327" s="16"/>
      <c r="HR327" s="16"/>
      <c r="HS327" s="16"/>
      <c r="HT327" s="16"/>
      <c r="HU327" s="16"/>
      <c r="HV327" s="16"/>
      <c r="HW327" s="16"/>
      <c r="HX327" s="16"/>
      <c r="HY327" s="16"/>
      <c r="HZ327" s="16"/>
      <c r="IA327" s="16"/>
      <c r="IB327" s="16"/>
      <c r="IC327" s="16"/>
      <c r="ID327" s="16"/>
      <c r="IE327" s="16"/>
      <c r="IF327" s="16"/>
      <c r="IG327" s="16"/>
      <c r="IH327" s="16"/>
      <c r="II327" s="16"/>
      <c r="IJ327" s="16"/>
      <c r="IK327" s="16"/>
      <c r="IL327" s="16"/>
      <c r="IM327" s="16"/>
      <c r="IN327" s="16"/>
      <c r="IO327" s="16"/>
      <c r="IP327" s="16"/>
      <c r="IQ327" s="16"/>
      <c r="IR327" s="16"/>
      <c r="IS327" s="16"/>
      <c r="IT327" s="16"/>
      <c r="IU327" s="16"/>
      <c r="IV327" s="16"/>
    </row>
    <row r="328" spans="1:256" ht="47.25" x14ac:dyDescent="0.25">
      <c r="A328" s="29" t="s">
        <v>190</v>
      </c>
      <c r="B328" s="30" t="s">
        <v>343</v>
      </c>
      <c r="C328" s="31" t="s">
        <v>229</v>
      </c>
      <c r="D328" s="32">
        <v>135</v>
      </c>
      <c r="E328" s="32">
        <v>94.5</v>
      </c>
      <c r="F328" s="32">
        <v>67.5</v>
      </c>
    </row>
    <row r="329" spans="1:256" ht="31.5" x14ac:dyDescent="0.25">
      <c r="A329" s="29" t="s">
        <v>191</v>
      </c>
      <c r="B329" s="30" t="s">
        <v>343</v>
      </c>
      <c r="C329" s="31" t="s">
        <v>323</v>
      </c>
      <c r="D329" s="32">
        <v>506.25</v>
      </c>
      <c r="E329" s="32">
        <v>354.4</v>
      </c>
      <c r="F329" s="32">
        <v>253.1</v>
      </c>
    </row>
    <row r="330" spans="1:256" x14ac:dyDescent="0.25">
      <c r="A330" s="29" t="s">
        <v>675</v>
      </c>
      <c r="B330" s="30" t="s">
        <v>344</v>
      </c>
      <c r="C330" s="31"/>
      <c r="D330" s="32">
        <f>D331</f>
        <v>225</v>
      </c>
      <c r="E330" s="32">
        <f t="shared" ref="E330" si="147">E331</f>
        <v>157.5</v>
      </c>
      <c r="F330" s="32">
        <f t="shared" ref="F330" si="148">F331</f>
        <v>112.3</v>
      </c>
    </row>
    <row r="331" spans="1:256" ht="47.25" x14ac:dyDescent="0.25">
      <c r="A331" s="29" t="s">
        <v>192</v>
      </c>
      <c r="B331" s="30" t="s">
        <v>344</v>
      </c>
      <c r="C331" s="31" t="s">
        <v>229</v>
      </c>
      <c r="D331" s="32">
        <v>225</v>
      </c>
      <c r="E331" s="32">
        <v>157.5</v>
      </c>
      <c r="F331" s="32">
        <v>112.3</v>
      </c>
    </row>
    <row r="332" spans="1:256" s="28" customFormat="1" x14ac:dyDescent="0.25">
      <c r="A332" s="29" t="s">
        <v>676</v>
      </c>
      <c r="B332" s="30" t="s">
        <v>345</v>
      </c>
      <c r="C332" s="31"/>
      <c r="D332" s="32">
        <f>SUM(D333:D334)</f>
        <v>630</v>
      </c>
      <c r="E332" s="32">
        <f t="shared" ref="E332:F332" si="149">SUM(E333:E334)</f>
        <v>441</v>
      </c>
      <c r="F332" s="32">
        <f t="shared" si="149"/>
        <v>315</v>
      </c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F332" s="16"/>
      <c r="AG332" s="16"/>
      <c r="AH332" s="16"/>
      <c r="AI332" s="16"/>
      <c r="AJ332" s="16"/>
      <c r="AK332" s="16"/>
      <c r="AL332" s="16"/>
      <c r="AM332" s="16"/>
      <c r="AN332" s="16"/>
      <c r="AO332" s="16"/>
      <c r="AP332" s="16"/>
      <c r="AQ332" s="16"/>
      <c r="AR332" s="16"/>
      <c r="AS332" s="16"/>
      <c r="AT332" s="16"/>
      <c r="AU332" s="16"/>
      <c r="AV332" s="16"/>
      <c r="AW332" s="16"/>
      <c r="AX332" s="16"/>
      <c r="AY332" s="16"/>
      <c r="AZ332" s="16"/>
      <c r="BA332" s="16"/>
      <c r="BB332" s="16"/>
      <c r="BC332" s="16"/>
      <c r="BD332" s="16"/>
      <c r="BE332" s="16"/>
      <c r="BF332" s="16"/>
      <c r="BG332" s="16"/>
      <c r="BH332" s="16"/>
      <c r="BI332" s="16"/>
      <c r="BJ332" s="16"/>
      <c r="BK332" s="16"/>
      <c r="BL332" s="16"/>
      <c r="BM332" s="16"/>
      <c r="BN332" s="16"/>
      <c r="BO332" s="16"/>
      <c r="BP332" s="16"/>
      <c r="BQ332" s="16"/>
      <c r="BR332" s="16"/>
      <c r="BS332" s="16"/>
      <c r="BT332" s="16"/>
      <c r="BU332" s="16"/>
      <c r="BV332" s="16"/>
      <c r="BW332" s="16"/>
      <c r="BX332" s="16"/>
      <c r="BY332" s="16"/>
      <c r="BZ332" s="16"/>
      <c r="CA332" s="16"/>
      <c r="CB332" s="16"/>
      <c r="CC332" s="16"/>
      <c r="CD332" s="16"/>
      <c r="CE332" s="16"/>
      <c r="CF332" s="16"/>
      <c r="CG332" s="16"/>
      <c r="CH332" s="16"/>
      <c r="CI332" s="16"/>
      <c r="CJ332" s="16"/>
      <c r="CK332" s="16"/>
      <c r="CL332" s="16"/>
      <c r="CM332" s="16"/>
      <c r="CN332" s="16"/>
      <c r="CO332" s="16"/>
      <c r="CP332" s="16"/>
      <c r="CQ332" s="16"/>
      <c r="CR332" s="16"/>
      <c r="CS332" s="16"/>
      <c r="CT332" s="16"/>
      <c r="CU332" s="16"/>
      <c r="CV332" s="16"/>
      <c r="CW332" s="16"/>
      <c r="CX332" s="16"/>
      <c r="CY332" s="16"/>
      <c r="CZ332" s="16"/>
      <c r="DA332" s="16"/>
      <c r="DB332" s="16"/>
      <c r="DC332" s="16"/>
      <c r="DD332" s="16"/>
      <c r="DE332" s="16"/>
      <c r="DF332" s="16"/>
      <c r="DG332" s="16"/>
      <c r="DH332" s="16"/>
      <c r="DI332" s="16"/>
      <c r="DJ332" s="16"/>
      <c r="DK332" s="16"/>
      <c r="DL332" s="16"/>
      <c r="DM332" s="16"/>
      <c r="DN332" s="16"/>
      <c r="DO332" s="16"/>
      <c r="DP332" s="16"/>
      <c r="DQ332" s="16"/>
      <c r="DR332" s="16"/>
      <c r="DS332" s="16"/>
      <c r="DT332" s="16"/>
      <c r="DU332" s="16"/>
      <c r="DV332" s="16"/>
      <c r="DW332" s="16"/>
      <c r="DX332" s="16"/>
      <c r="DY332" s="16"/>
      <c r="DZ332" s="16"/>
      <c r="EA332" s="16"/>
      <c r="EB332" s="16"/>
      <c r="EC332" s="16"/>
      <c r="ED332" s="16"/>
      <c r="EE332" s="16"/>
      <c r="EF332" s="16"/>
      <c r="EG332" s="16"/>
      <c r="EH332" s="16"/>
      <c r="EI332" s="16"/>
      <c r="EJ332" s="16"/>
      <c r="EK332" s="16"/>
      <c r="EL332" s="16"/>
      <c r="EM332" s="16"/>
      <c r="EN332" s="16"/>
      <c r="EO332" s="16"/>
      <c r="EP332" s="16"/>
      <c r="EQ332" s="16"/>
      <c r="ER332" s="16"/>
      <c r="ES332" s="16"/>
      <c r="ET332" s="16"/>
      <c r="EU332" s="16"/>
      <c r="EV332" s="16"/>
      <c r="EW332" s="16"/>
      <c r="EX332" s="16"/>
      <c r="EY332" s="16"/>
      <c r="EZ332" s="16"/>
      <c r="FA332" s="16"/>
      <c r="FB332" s="16"/>
      <c r="FC332" s="16"/>
      <c r="FD332" s="16"/>
      <c r="FE332" s="16"/>
      <c r="FF332" s="16"/>
      <c r="FG332" s="16"/>
      <c r="FH332" s="16"/>
      <c r="FI332" s="16"/>
      <c r="FJ332" s="16"/>
      <c r="FK332" s="16"/>
      <c r="FL332" s="16"/>
      <c r="FM332" s="16"/>
      <c r="FN332" s="16"/>
      <c r="FO332" s="16"/>
      <c r="FP332" s="16"/>
      <c r="FQ332" s="16"/>
      <c r="FR332" s="16"/>
      <c r="FS332" s="16"/>
      <c r="FT332" s="16"/>
      <c r="FU332" s="16"/>
      <c r="FV332" s="16"/>
      <c r="FW332" s="16"/>
      <c r="FX332" s="16"/>
      <c r="FY332" s="16"/>
      <c r="FZ332" s="16"/>
      <c r="GA332" s="16"/>
      <c r="GB332" s="16"/>
      <c r="GC332" s="16"/>
      <c r="GD332" s="16"/>
      <c r="GE332" s="16"/>
      <c r="GF332" s="16"/>
      <c r="GG332" s="16"/>
      <c r="GH332" s="16"/>
      <c r="GI332" s="16"/>
      <c r="GJ332" s="16"/>
      <c r="GK332" s="16"/>
      <c r="GL332" s="16"/>
      <c r="GM332" s="16"/>
      <c r="GN332" s="16"/>
      <c r="GO332" s="16"/>
      <c r="GP332" s="16"/>
      <c r="GQ332" s="16"/>
      <c r="GR332" s="16"/>
      <c r="GS332" s="16"/>
      <c r="GT332" s="16"/>
      <c r="GU332" s="16"/>
      <c r="GV332" s="16"/>
      <c r="GW332" s="16"/>
      <c r="GX332" s="16"/>
      <c r="GY332" s="16"/>
      <c r="GZ332" s="16"/>
      <c r="HA332" s="16"/>
      <c r="HB332" s="16"/>
      <c r="HC332" s="16"/>
      <c r="HD332" s="16"/>
      <c r="HE332" s="16"/>
      <c r="HF332" s="16"/>
      <c r="HG332" s="16"/>
      <c r="HH332" s="16"/>
      <c r="HI332" s="16"/>
      <c r="HJ332" s="16"/>
      <c r="HK332" s="16"/>
      <c r="HL332" s="16"/>
      <c r="HM332" s="16"/>
      <c r="HN332" s="16"/>
      <c r="HO332" s="16"/>
      <c r="HP332" s="16"/>
      <c r="HQ332" s="16"/>
      <c r="HR332" s="16"/>
      <c r="HS332" s="16"/>
      <c r="HT332" s="16"/>
      <c r="HU332" s="16"/>
      <c r="HV332" s="16"/>
      <c r="HW332" s="16"/>
      <c r="HX332" s="16"/>
      <c r="HY332" s="16"/>
      <c r="HZ332" s="16"/>
      <c r="IA332" s="16"/>
      <c r="IB332" s="16"/>
      <c r="IC332" s="16"/>
      <c r="ID332" s="16"/>
      <c r="IE332" s="16"/>
      <c r="IF332" s="16"/>
      <c r="IG332" s="16"/>
      <c r="IH332" s="16"/>
      <c r="II332" s="16"/>
      <c r="IJ332" s="16"/>
      <c r="IK332" s="16"/>
      <c r="IL332" s="16"/>
      <c r="IM332" s="16"/>
      <c r="IN332" s="16"/>
      <c r="IO332" s="16"/>
      <c r="IP332" s="16"/>
      <c r="IQ332" s="16"/>
      <c r="IR332" s="16"/>
      <c r="IS332" s="16"/>
      <c r="IT332" s="16"/>
      <c r="IU332" s="16"/>
      <c r="IV332" s="16"/>
    </row>
    <row r="333" spans="1:256" ht="47.25" x14ac:dyDescent="0.25">
      <c r="A333" s="29" t="s">
        <v>193</v>
      </c>
      <c r="B333" s="30" t="s">
        <v>345</v>
      </c>
      <c r="C333" s="31" t="s">
        <v>229</v>
      </c>
      <c r="D333" s="32">
        <v>130</v>
      </c>
      <c r="E333" s="32">
        <v>41</v>
      </c>
      <c r="F333" s="32">
        <v>15</v>
      </c>
    </row>
    <row r="334" spans="1:256" x14ac:dyDescent="0.25">
      <c r="A334" s="29" t="s">
        <v>194</v>
      </c>
      <c r="B334" s="30" t="s">
        <v>345</v>
      </c>
      <c r="C334" s="31" t="s">
        <v>307</v>
      </c>
      <c r="D334" s="32">
        <v>500</v>
      </c>
      <c r="E334" s="32">
        <v>400</v>
      </c>
      <c r="F334" s="32">
        <v>300</v>
      </c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F334" s="28"/>
      <c r="AG334" s="28"/>
      <c r="AH334" s="28"/>
      <c r="AI334" s="28"/>
      <c r="AJ334" s="28"/>
      <c r="AK334" s="28"/>
      <c r="AL334" s="28"/>
      <c r="AM334" s="28"/>
      <c r="AN334" s="28"/>
      <c r="AO334" s="28"/>
      <c r="AP334" s="28"/>
      <c r="AQ334" s="28"/>
      <c r="AR334" s="28"/>
      <c r="AS334" s="28"/>
      <c r="AT334" s="28"/>
      <c r="AU334" s="28"/>
      <c r="AV334" s="28"/>
      <c r="AW334" s="28"/>
      <c r="AX334" s="28"/>
      <c r="AY334" s="28"/>
      <c r="AZ334" s="28"/>
      <c r="BA334" s="28"/>
      <c r="BB334" s="28"/>
      <c r="BC334" s="28"/>
      <c r="BD334" s="28"/>
      <c r="BE334" s="28"/>
      <c r="BF334" s="28"/>
      <c r="BG334" s="28"/>
      <c r="BH334" s="28"/>
      <c r="BI334" s="28"/>
      <c r="BJ334" s="28"/>
      <c r="BK334" s="28"/>
      <c r="BL334" s="28"/>
      <c r="BM334" s="28"/>
      <c r="BN334" s="28"/>
      <c r="BO334" s="28"/>
      <c r="BP334" s="28"/>
      <c r="BQ334" s="28"/>
      <c r="BR334" s="28"/>
      <c r="BS334" s="28"/>
      <c r="BT334" s="28"/>
      <c r="BU334" s="28"/>
      <c r="BV334" s="28"/>
      <c r="BW334" s="28"/>
      <c r="BX334" s="28"/>
      <c r="BY334" s="28"/>
      <c r="BZ334" s="28"/>
      <c r="CA334" s="28"/>
      <c r="CB334" s="28"/>
      <c r="CC334" s="28"/>
      <c r="CD334" s="28"/>
      <c r="CE334" s="28"/>
      <c r="CF334" s="28"/>
      <c r="CG334" s="28"/>
      <c r="CH334" s="28"/>
      <c r="CI334" s="28"/>
      <c r="CJ334" s="28"/>
      <c r="CK334" s="28"/>
      <c r="CL334" s="28"/>
      <c r="CM334" s="28"/>
      <c r="CN334" s="28"/>
      <c r="CO334" s="28"/>
      <c r="CP334" s="28"/>
      <c r="CQ334" s="28"/>
      <c r="CR334" s="28"/>
      <c r="CS334" s="28"/>
      <c r="CT334" s="28"/>
      <c r="CU334" s="28"/>
      <c r="CV334" s="28"/>
      <c r="CW334" s="28"/>
      <c r="CX334" s="28"/>
      <c r="CY334" s="28"/>
      <c r="CZ334" s="28"/>
      <c r="DA334" s="28"/>
      <c r="DB334" s="28"/>
      <c r="DC334" s="28"/>
      <c r="DD334" s="28"/>
      <c r="DE334" s="28"/>
      <c r="DF334" s="28"/>
      <c r="DG334" s="28"/>
      <c r="DH334" s="28"/>
      <c r="DI334" s="28"/>
      <c r="DJ334" s="28"/>
      <c r="DK334" s="28"/>
      <c r="DL334" s="28"/>
      <c r="DM334" s="28"/>
      <c r="DN334" s="28"/>
      <c r="DO334" s="28"/>
      <c r="DP334" s="28"/>
      <c r="DQ334" s="28"/>
      <c r="DR334" s="28"/>
      <c r="DS334" s="28"/>
      <c r="DT334" s="28"/>
      <c r="DU334" s="28"/>
      <c r="DV334" s="28"/>
      <c r="DW334" s="28"/>
      <c r="DX334" s="28"/>
      <c r="DY334" s="28"/>
      <c r="DZ334" s="28"/>
      <c r="EA334" s="28"/>
      <c r="EB334" s="28"/>
      <c r="EC334" s="28"/>
      <c r="ED334" s="28"/>
      <c r="EE334" s="28"/>
      <c r="EF334" s="28"/>
      <c r="EG334" s="28"/>
      <c r="EH334" s="28"/>
      <c r="EI334" s="28"/>
      <c r="EJ334" s="28"/>
      <c r="EK334" s="28"/>
      <c r="EL334" s="28"/>
      <c r="EM334" s="28"/>
      <c r="EN334" s="28"/>
      <c r="EO334" s="28"/>
      <c r="EP334" s="28"/>
      <c r="EQ334" s="28"/>
      <c r="ER334" s="28"/>
      <c r="ES334" s="28"/>
      <c r="ET334" s="28"/>
      <c r="EU334" s="28"/>
      <c r="EV334" s="28"/>
      <c r="EW334" s="28"/>
      <c r="EX334" s="28"/>
      <c r="EY334" s="28"/>
      <c r="EZ334" s="28"/>
      <c r="FA334" s="28"/>
      <c r="FB334" s="28"/>
      <c r="FC334" s="28"/>
      <c r="FD334" s="28"/>
      <c r="FE334" s="28"/>
      <c r="FF334" s="28"/>
      <c r="FG334" s="28"/>
      <c r="FH334" s="28"/>
      <c r="FI334" s="28"/>
      <c r="FJ334" s="28"/>
      <c r="FK334" s="28"/>
      <c r="FL334" s="28"/>
      <c r="FM334" s="28"/>
      <c r="FN334" s="28"/>
      <c r="FO334" s="28"/>
      <c r="FP334" s="28"/>
      <c r="FQ334" s="28"/>
      <c r="FR334" s="28"/>
      <c r="FS334" s="28"/>
      <c r="FT334" s="28"/>
      <c r="FU334" s="28"/>
      <c r="FV334" s="28"/>
      <c r="FW334" s="28"/>
      <c r="FX334" s="28"/>
      <c r="FY334" s="28"/>
      <c r="FZ334" s="28"/>
      <c r="GA334" s="28"/>
      <c r="GB334" s="28"/>
      <c r="GC334" s="28"/>
      <c r="GD334" s="28"/>
      <c r="GE334" s="28"/>
      <c r="GF334" s="28"/>
      <c r="GG334" s="28"/>
      <c r="GH334" s="28"/>
      <c r="GI334" s="28"/>
      <c r="GJ334" s="28"/>
      <c r="GK334" s="28"/>
      <c r="GL334" s="28"/>
      <c r="GM334" s="28"/>
      <c r="GN334" s="28"/>
      <c r="GO334" s="28"/>
      <c r="GP334" s="28"/>
      <c r="GQ334" s="28"/>
      <c r="GR334" s="28"/>
      <c r="GS334" s="28"/>
      <c r="GT334" s="28"/>
      <c r="GU334" s="28"/>
      <c r="GV334" s="28"/>
      <c r="GW334" s="28"/>
      <c r="GX334" s="28"/>
      <c r="GY334" s="28"/>
      <c r="GZ334" s="28"/>
      <c r="HA334" s="28"/>
      <c r="HB334" s="28"/>
      <c r="HC334" s="28"/>
      <c r="HD334" s="28"/>
      <c r="HE334" s="28"/>
      <c r="HF334" s="28"/>
      <c r="HG334" s="28"/>
      <c r="HH334" s="28"/>
      <c r="HI334" s="28"/>
      <c r="HJ334" s="28"/>
      <c r="HK334" s="28"/>
      <c r="HL334" s="28"/>
      <c r="HM334" s="28"/>
      <c r="HN334" s="28"/>
      <c r="HO334" s="28"/>
      <c r="HP334" s="28"/>
      <c r="HQ334" s="28"/>
      <c r="HR334" s="28"/>
      <c r="HS334" s="28"/>
      <c r="HT334" s="28"/>
      <c r="HU334" s="28"/>
      <c r="HV334" s="28"/>
      <c r="HW334" s="28"/>
      <c r="HX334" s="28"/>
      <c r="HY334" s="28"/>
      <c r="HZ334" s="28"/>
      <c r="IA334" s="28"/>
      <c r="IB334" s="28"/>
      <c r="IC334" s="28"/>
      <c r="ID334" s="28"/>
      <c r="IE334" s="28"/>
      <c r="IF334" s="28"/>
      <c r="IG334" s="28"/>
      <c r="IH334" s="28"/>
      <c r="II334" s="28"/>
      <c r="IJ334" s="28"/>
      <c r="IK334" s="28"/>
      <c r="IL334" s="28"/>
      <c r="IM334" s="28"/>
      <c r="IN334" s="28"/>
      <c r="IO334" s="28"/>
      <c r="IP334" s="28"/>
      <c r="IQ334" s="28"/>
      <c r="IR334" s="28"/>
      <c r="IS334" s="28"/>
      <c r="IT334" s="28"/>
      <c r="IU334" s="28"/>
      <c r="IV334" s="28"/>
    </row>
    <row r="335" spans="1:256" s="28" customFormat="1" ht="31.5" x14ac:dyDescent="0.25">
      <c r="A335" s="34" t="s">
        <v>422</v>
      </c>
      <c r="B335" s="43" t="s">
        <v>486</v>
      </c>
      <c r="C335" s="33"/>
      <c r="D335" s="27">
        <f>D336+D340</f>
        <v>4564.6499999999996</v>
      </c>
      <c r="E335" s="27">
        <f>E336+E340</f>
        <v>4410.3999999999996</v>
      </c>
      <c r="F335" s="27">
        <f>F336+F340</f>
        <v>4410.3999999999996</v>
      </c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F335" s="16"/>
      <c r="AG335" s="16"/>
      <c r="AH335" s="16"/>
      <c r="AI335" s="16"/>
      <c r="AJ335" s="16"/>
      <c r="AK335" s="16"/>
      <c r="AL335" s="16"/>
      <c r="AM335" s="16"/>
      <c r="AN335" s="16"/>
      <c r="AO335" s="16"/>
      <c r="AP335" s="16"/>
      <c r="AQ335" s="16"/>
      <c r="AR335" s="16"/>
      <c r="AS335" s="16"/>
      <c r="AT335" s="16"/>
      <c r="AU335" s="16"/>
      <c r="AV335" s="16"/>
      <c r="AW335" s="16"/>
      <c r="AX335" s="16"/>
      <c r="AY335" s="16"/>
      <c r="AZ335" s="16"/>
      <c r="BA335" s="16"/>
      <c r="BB335" s="16"/>
      <c r="BC335" s="16"/>
      <c r="BD335" s="16"/>
      <c r="BE335" s="16"/>
      <c r="BF335" s="16"/>
      <c r="BG335" s="16"/>
      <c r="BH335" s="16"/>
      <c r="BI335" s="16"/>
      <c r="BJ335" s="16"/>
      <c r="BK335" s="16"/>
      <c r="BL335" s="16"/>
      <c r="BM335" s="16"/>
      <c r="BN335" s="16"/>
      <c r="BO335" s="16"/>
      <c r="BP335" s="16"/>
      <c r="BQ335" s="16"/>
      <c r="BR335" s="16"/>
      <c r="BS335" s="16"/>
      <c r="BT335" s="16"/>
      <c r="BU335" s="16"/>
      <c r="BV335" s="16"/>
      <c r="BW335" s="16"/>
      <c r="BX335" s="16"/>
      <c r="BY335" s="16"/>
      <c r="BZ335" s="16"/>
      <c r="CA335" s="16"/>
      <c r="CB335" s="16"/>
      <c r="CC335" s="16"/>
      <c r="CD335" s="16"/>
      <c r="CE335" s="16"/>
      <c r="CF335" s="16"/>
      <c r="CG335" s="16"/>
      <c r="CH335" s="16"/>
      <c r="CI335" s="16"/>
      <c r="CJ335" s="16"/>
      <c r="CK335" s="16"/>
      <c r="CL335" s="16"/>
      <c r="CM335" s="16"/>
      <c r="CN335" s="16"/>
      <c r="CO335" s="16"/>
      <c r="CP335" s="16"/>
      <c r="CQ335" s="16"/>
      <c r="CR335" s="16"/>
      <c r="CS335" s="16"/>
      <c r="CT335" s="16"/>
      <c r="CU335" s="16"/>
      <c r="CV335" s="16"/>
      <c r="CW335" s="16"/>
      <c r="CX335" s="16"/>
      <c r="CY335" s="16"/>
      <c r="CZ335" s="16"/>
      <c r="DA335" s="16"/>
      <c r="DB335" s="16"/>
      <c r="DC335" s="16"/>
      <c r="DD335" s="16"/>
      <c r="DE335" s="16"/>
      <c r="DF335" s="16"/>
      <c r="DG335" s="16"/>
      <c r="DH335" s="16"/>
      <c r="DI335" s="16"/>
      <c r="DJ335" s="16"/>
      <c r="DK335" s="16"/>
      <c r="DL335" s="16"/>
      <c r="DM335" s="16"/>
      <c r="DN335" s="16"/>
      <c r="DO335" s="16"/>
      <c r="DP335" s="16"/>
      <c r="DQ335" s="16"/>
      <c r="DR335" s="16"/>
      <c r="DS335" s="16"/>
      <c r="DT335" s="16"/>
      <c r="DU335" s="16"/>
      <c r="DV335" s="16"/>
      <c r="DW335" s="16"/>
      <c r="DX335" s="16"/>
      <c r="DY335" s="16"/>
      <c r="DZ335" s="16"/>
      <c r="EA335" s="16"/>
      <c r="EB335" s="16"/>
      <c r="EC335" s="16"/>
      <c r="ED335" s="16"/>
      <c r="EE335" s="16"/>
      <c r="EF335" s="16"/>
      <c r="EG335" s="16"/>
      <c r="EH335" s="16"/>
      <c r="EI335" s="16"/>
      <c r="EJ335" s="16"/>
      <c r="EK335" s="16"/>
      <c r="EL335" s="16"/>
      <c r="EM335" s="16"/>
      <c r="EN335" s="16"/>
      <c r="EO335" s="16"/>
      <c r="EP335" s="16"/>
      <c r="EQ335" s="16"/>
      <c r="ER335" s="16"/>
      <c r="ES335" s="16"/>
      <c r="ET335" s="16"/>
      <c r="EU335" s="16"/>
      <c r="EV335" s="16"/>
      <c r="EW335" s="16"/>
      <c r="EX335" s="16"/>
      <c r="EY335" s="16"/>
      <c r="EZ335" s="16"/>
      <c r="FA335" s="16"/>
      <c r="FB335" s="16"/>
      <c r="FC335" s="16"/>
      <c r="FD335" s="16"/>
      <c r="FE335" s="16"/>
      <c r="FF335" s="16"/>
      <c r="FG335" s="16"/>
      <c r="FH335" s="16"/>
      <c r="FI335" s="16"/>
      <c r="FJ335" s="16"/>
      <c r="FK335" s="16"/>
      <c r="FL335" s="16"/>
      <c r="FM335" s="16"/>
      <c r="FN335" s="16"/>
      <c r="FO335" s="16"/>
      <c r="FP335" s="16"/>
      <c r="FQ335" s="16"/>
      <c r="FR335" s="16"/>
      <c r="FS335" s="16"/>
      <c r="FT335" s="16"/>
      <c r="FU335" s="16"/>
      <c r="FV335" s="16"/>
      <c r="FW335" s="16"/>
      <c r="FX335" s="16"/>
      <c r="FY335" s="16"/>
      <c r="FZ335" s="16"/>
      <c r="GA335" s="16"/>
      <c r="GB335" s="16"/>
      <c r="GC335" s="16"/>
      <c r="GD335" s="16"/>
      <c r="GE335" s="16"/>
      <c r="GF335" s="16"/>
      <c r="GG335" s="16"/>
      <c r="GH335" s="16"/>
      <c r="GI335" s="16"/>
      <c r="GJ335" s="16"/>
      <c r="GK335" s="16"/>
      <c r="GL335" s="16"/>
      <c r="GM335" s="16"/>
      <c r="GN335" s="16"/>
      <c r="GO335" s="16"/>
      <c r="GP335" s="16"/>
      <c r="GQ335" s="16"/>
      <c r="GR335" s="16"/>
      <c r="GS335" s="16"/>
      <c r="GT335" s="16"/>
      <c r="GU335" s="16"/>
      <c r="GV335" s="16"/>
      <c r="GW335" s="16"/>
      <c r="GX335" s="16"/>
      <c r="GY335" s="16"/>
      <c r="GZ335" s="16"/>
      <c r="HA335" s="16"/>
      <c r="HB335" s="16"/>
      <c r="HC335" s="16"/>
      <c r="HD335" s="16"/>
      <c r="HE335" s="16"/>
      <c r="HF335" s="16"/>
      <c r="HG335" s="16"/>
      <c r="HH335" s="16"/>
      <c r="HI335" s="16"/>
      <c r="HJ335" s="16"/>
      <c r="HK335" s="16"/>
      <c r="HL335" s="16"/>
      <c r="HM335" s="16"/>
      <c r="HN335" s="16"/>
      <c r="HO335" s="16"/>
      <c r="HP335" s="16"/>
      <c r="HQ335" s="16"/>
      <c r="HR335" s="16"/>
      <c r="HS335" s="16"/>
      <c r="HT335" s="16"/>
      <c r="HU335" s="16"/>
      <c r="HV335" s="16"/>
      <c r="HW335" s="16"/>
      <c r="HX335" s="16"/>
      <c r="HY335" s="16"/>
      <c r="HZ335" s="16"/>
      <c r="IA335" s="16"/>
      <c r="IB335" s="16"/>
      <c r="IC335" s="16"/>
      <c r="ID335" s="16"/>
      <c r="IE335" s="16"/>
      <c r="IF335" s="16"/>
      <c r="IG335" s="16"/>
      <c r="IH335" s="16"/>
      <c r="II335" s="16"/>
      <c r="IJ335" s="16"/>
      <c r="IK335" s="16"/>
      <c r="IL335" s="16"/>
      <c r="IM335" s="16"/>
      <c r="IN335" s="16"/>
      <c r="IO335" s="16"/>
      <c r="IP335" s="16"/>
      <c r="IQ335" s="16"/>
      <c r="IR335" s="16"/>
      <c r="IS335" s="16"/>
      <c r="IT335" s="16"/>
      <c r="IU335" s="16"/>
      <c r="IV335" s="16"/>
    </row>
    <row r="336" spans="1:256" x14ac:dyDescent="0.25">
      <c r="A336" s="29" t="s">
        <v>633</v>
      </c>
      <c r="B336" s="30" t="s">
        <v>346</v>
      </c>
      <c r="C336" s="31"/>
      <c r="D336" s="32">
        <f>SUM(D337:D339)</f>
        <v>3827.85</v>
      </c>
      <c r="E336" s="32">
        <f>SUM(E337:E339)</f>
        <v>3821.1</v>
      </c>
      <c r="F336" s="32">
        <f>SUM(F337:F339)</f>
        <v>3821.1</v>
      </c>
    </row>
    <row r="337" spans="1:256" s="28" customFormat="1" ht="47.25" x14ac:dyDescent="0.25">
      <c r="A337" s="29" t="s">
        <v>116</v>
      </c>
      <c r="B337" s="30" t="s">
        <v>346</v>
      </c>
      <c r="C337" s="31" t="s">
        <v>264</v>
      </c>
      <c r="D337" s="32">
        <v>3793.1</v>
      </c>
      <c r="E337" s="32">
        <v>3793.1</v>
      </c>
      <c r="F337" s="32">
        <v>3793.1</v>
      </c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F337" s="16"/>
      <c r="AG337" s="16"/>
      <c r="AH337" s="16"/>
      <c r="AI337" s="16"/>
      <c r="AJ337" s="16"/>
      <c r="AK337" s="16"/>
      <c r="AL337" s="16"/>
      <c r="AM337" s="16"/>
      <c r="AN337" s="16"/>
      <c r="AO337" s="16"/>
      <c r="AP337" s="16"/>
      <c r="AQ337" s="16"/>
      <c r="AR337" s="16"/>
      <c r="AS337" s="16"/>
      <c r="AT337" s="16"/>
      <c r="AU337" s="16"/>
      <c r="AV337" s="16"/>
      <c r="AW337" s="16"/>
      <c r="AX337" s="16"/>
      <c r="AY337" s="16"/>
      <c r="AZ337" s="16"/>
      <c r="BA337" s="16"/>
      <c r="BB337" s="16"/>
      <c r="BC337" s="16"/>
      <c r="BD337" s="16"/>
      <c r="BE337" s="16"/>
      <c r="BF337" s="16"/>
      <c r="BG337" s="16"/>
      <c r="BH337" s="16"/>
      <c r="BI337" s="16"/>
      <c r="BJ337" s="16"/>
      <c r="BK337" s="16"/>
      <c r="BL337" s="16"/>
      <c r="BM337" s="16"/>
      <c r="BN337" s="16"/>
      <c r="BO337" s="16"/>
      <c r="BP337" s="16"/>
      <c r="BQ337" s="16"/>
      <c r="BR337" s="16"/>
      <c r="BS337" s="16"/>
      <c r="BT337" s="16"/>
      <c r="BU337" s="16"/>
      <c r="BV337" s="16"/>
      <c r="BW337" s="16"/>
      <c r="BX337" s="16"/>
      <c r="BY337" s="16"/>
      <c r="BZ337" s="16"/>
      <c r="CA337" s="16"/>
      <c r="CB337" s="16"/>
      <c r="CC337" s="16"/>
      <c r="CD337" s="16"/>
      <c r="CE337" s="16"/>
      <c r="CF337" s="16"/>
      <c r="CG337" s="16"/>
      <c r="CH337" s="16"/>
      <c r="CI337" s="16"/>
      <c r="CJ337" s="16"/>
      <c r="CK337" s="16"/>
      <c r="CL337" s="16"/>
      <c r="CM337" s="16"/>
      <c r="CN337" s="16"/>
      <c r="CO337" s="16"/>
      <c r="CP337" s="16"/>
      <c r="CQ337" s="16"/>
      <c r="CR337" s="16"/>
      <c r="CS337" s="16"/>
      <c r="CT337" s="16"/>
      <c r="CU337" s="16"/>
      <c r="CV337" s="16"/>
      <c r="CW337" s="16"/>
      <c r="CX337" s="16"/>
      <c r="CY337" s="16"/>
      <c r="CZ337" s="16"/>
      <c r="DA337" s="16"/>
      <c r="DB337" s="16"/>
      <c r="DC337" s="16"/>
      <c r="DD337" s="16"/>
      <c r="DE337" s="16"/>
      <c r="DF337" s="16"/>
      <c r="DG337" s="16"/>
      <c r="DH337" s="16"/>
      <c r="DI337" s="16"/>
      <c r="DJ337" s="16"/>
      <c r="DK337" s="16"/>
      <c r="DL337" s="16"/>
      <c r="DM337" s="16"/>
      <c r="DN337" s="16"/>
      <c r="DO337" s="16"/>
      <c r="DP337" s="16"/>
      <c r="DQ337" s="16"/>
      <c r="DR337" s="16"/>
      <c r="DS337" s="16"/>
      <c r="DT337" s="16"/>
      <c r="DU337" s="16"/>
      <c r="DV337" s="16"/>
      <c r="DW337" s="16"/>
      <c r="DX337" s="16"/>
      <c r="DY337" s="16"/>
      <c r="DZ337" s="16"/>
      <c r="EA337" s="16"/>
      <c r="EB337" s="16"/>
      <c r="EC337" s="16"/>
      <c r="ED337" s="16"/>
      <c r="EE337" s="16"/>
      <c r="EF337" s="16"/>
      <c r="EG337" s="16"/>
      <c r="EH337" s="16"/>
      <c r="EI337" s="16"/>
      <c r="EJ337" s="16"/>
      <c r="EK337" s="16"/>
      <c r="EL337" s="16"/>
      <c r="EM337" s="16"/>
      <c r="EN337" s="16"/>
      <c r="EO337" s="16"/>
      <c r="EP337" s="16"/>
      <c r="EQ337" s="16"/>
      <c r="ER337" s="16"/>
      <c r="ES337" s="16"/>
      <c r="ET337" s="16"/>
      <c r="EU337" s="16"/>
      <c r="EV337" s="16"/>
      <c r="EW337" s="16"/>
      <c r="EX337" s="16"/>
      <c r="EY337" s="16"/>
      <c r="EZ337" s="16"/>
      <c r="FA337" s="16"/>
      <c r="FB337" s="16"/>
      <c r="FC337" s="16"/>
      <c r="FD337" s="16"/>
      <c r="FE337" s="16"/>
      <c r="FF337" s="16"/>
      <c r="FG337" s="16"/>
      <c r="FH337" s="16"/>
      <c r="FI337" s="16"/>
      <c r="FJ337" s="16"/>
      <c r="FK337" s="16"/>
      <c r="FL337" s="16"/>
      <c r="FM337" s="16"/>
      <c r="FN337" s="16"/>
      <c r="FO337" s="16"/>
      <c r="FP337" s="16"/>
      <c r="FQ337" s="16"/>
      <c r="FR337" s="16"/>
      <c r="FS337" s="16"/>
      <c r="FT337" s="16"/>
      <c r="FU337" s="16"/>
      <c r="FV337" s="16"/>
      <c r="FW337" s="16"/>
      <c r="FX337" s="16"/>
      <c r="FY337" s="16"/>
      <c r="FZ337" s="16"/>
      <c r="GA337" s="16"/>
      <c r="GB337" s="16"/>
      <c r="GC337" s="16"/>
      <c r="GD337" s="16"/>
      <c r="GE337" s="16"/>
      <c r="GF337" s="16"/>
      <c r="GG337" s="16"/>
      <c r="GH337" s="16"/>
      <c r="GI337" s="16"/>
      <c r="GJ337" s="16"/>
      <c r="GK337" s="16"/>
      <c r="GL337" s="16"/>
      <c r="GM337" s="16"/>
      <c r="GN337" s="16"/>
      <c r="GO337" s="16"/>
      <c r="GP337" s="16"/>
      <c r="GQ337" s="16"/>
      <c r="GR337" s="16"/>
      <c r="GS337" s="16"/>
      <c r="GT337" s="16"/>
      <c r="GU337" s="16"/>
      <c r="GV337" s="16"/>
      <c r="GW337" s="16"/>
      <c r="GX337" s="16"/>
      <c r="GY337" s="16"/>
      <c r="GZ337" s="16"/>
      <c r="HA337" s="16"/>
      <c r="HB337" s="16"/>
      <c r="HC337" s="16"/>
      <c r="HD337" s="16"/>
      <c r="HE337" s="16"/>
      <c r="HF337" s="16"/>
      <c r="HG337" s="16"/>
      <c r="HH337" s="16"/>
      <c r="HI337" s="16"/>
      <c r="HJ337" s="16"/>
      <c r="HK337" s="16"/>
      <c r="HL337" s="16"/>
      <c r="HM337" s="16"/>
      <c r="HN337" s="16"/>
      <c r="HO337" s="16"/>
      <c r="HP337" s="16"/>
      <c r="HQ337" s="16"/>
      <c r="HR337" s="16"/>
      <c r="HS337" s="16"/>
      <c r="HT337" s="16"/>
      <c r="HU337" s="16"/>
      <c r="HV337" s="16"/>
      <c r="HW337" s="16"/>
      <c r="HX337" s="16"/>
      <c r="HY337" s="16"/>
      <c r="HZ337" s="16"/>
      <c r="IA337" s="16"/>
      <c r="IB337" s="16"/>
      <c r="IC337" s="16"/>
      <c r="ID337" s="16"/>
      <c r="IE337" s="16"/>
      <c r="IF337" s="16"/>
      <c r="IG337" s="16"/>
      <c r="IH337" s="16"/>
      <c r="II337" s="16"/>
      <c r="IJ337" s="16"/>
      <c r="IK337" s="16"/>
      <c r="IL337" s="16"/>
      <c r="IM337" s="16"/>
      <c r="IN337" s="16"/>
      <c r="IO337" s="16"/>
      <c r="IP337" s="16"/>
      <c r="IQ337" s="16"/>
      <c r="IR337" s="16"/>
      <c r="IS337" s="16"/>
      <c r="IT337" s="16"/>
      <c r="IU337" s="16"/>
      <c r="IV337" s="16"/>
    </row>
    <row r="338" spans="1:256" ht="47.25" x14ac:dyDescent="0.25">
      <c r="A338" s="29" t="s">
        <v>115</v>
      </c>
      <c r="B338" s="30" t="s">
        <v>346</v>
      </c>
      <c r="C338" s="31" t="s">
        <v>229</v>
      </c>
      <c r="D338" s="32">
        <v>33.75</v>
      </c>
      <c r="E338" s="32">
        <v>27</v>
      </c>
      <c r="F338" s="32">
        <v>27</v>
      </c>
    </row>
    <row r="339" spans="1:256" ht="31.5" x14ac:dyDescent="0.25">
      <c r="A339" s="29" t="s">
        <v>151</v>
      </c>
      <c r="B339" s="30" t="s">
        <v>346</v>
      </c>
      <c r="C339" s="31" t="s">
        <v>260</v>
      </c>
      <c r="D339" s="32">
        <v>1</v>
      </c>
      <c r="E339" s="32">
        <v>1</v>
      </c>
      <c r="F339" s="32">
        <v>1</v>
      </c>
    </row>
    <row r="340" spans="1:256" x14ac:dyDescent="0.25">
      <c r="A340" s="29" t="s">
        <v>677</v>
      </c>
      <c r="B340" s="30" t="s">
        <v>347</v>
      </c>
      <c r="C340" s="31"/>
      <c r="D340" s="32">
        <f>SUM(D341:D342)</f>
        <v>736.8</v>
      </c>
      <c r="E340" s="32">
        <f t="shared" ref="E340:F340" si="150">SUM(E341:E342)</f>
        <v>589.29999999999995</v>
      </c>
      <c r="F340" s="32">
        <f t="shared" si="150"/>
        <v>589.29999999999995</v>
      </c>
    </row>
    <row r="341" spans="1:256" s="28" customFormat="1" ht="47.25" x14ac:dyDescent="0.25">
      <c r="A341" s="29" t="s">
        <v>195</v>
      </c>
      <c r="B341" s="30" t="s">
        <v>347</v>
      </c>
      <c r="C341" s="31" t="s">
        <v>229</v>
      </c>
      <c r="D341" s="32">
        <v>446.8</v>
      </c>
      <c r="E341" s="32">
        <v>357.3</v>
      </c>
      <c r="F341" s="32">
        <v>357.3</v>
      </c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F341" s="16"/>
      <c r="AG341" s="16"/>
      <c r="AH341" s="16"/>
      <c r="AI341" s="16"/>
      <c r="AJ341" s="16"/>
      <c r="AK341" s="16"/>
      <c r="AL341" s="16"/>
      <c r="AM341" s="16"/>
      <c r="AN341" s="16"/>
      <c r="AO341" s="16"/>
      <c r="AP341" s="16"/>
      <c r="AQ341" s="16"/>
      <c r="AR341" s="16"/>
      <c r="AS341" s="16"/>
      <c r="AT341" s="16"/>
      <c r="AU341" s="16"/>
      <c r="AV341" s="16"/>
      <c r="AW341" s="16"/>
      <c r="AX341" s="16"/>
      <c r="AY341" s="16"/>
      <c r="AZ341" s="16"/>
      <c r="BA341" s="16"/>
      <c r="BB341" s="16"/>
      <c r="BC341" s="16"/>
      <c r="BD341" s="16"/>
      <c r="BE341" s="16"/>
      <c r="BF341" s="16"/>
      <c r="BG341" s="16"/>
      <c r="BH341" s="16"/>
      <c r="BI341" s="16"/>
      <c r="BJ341" s="16"/>
      <c r="BK341" s="16"/>
      <c r="BL341" s="16"/>
      <c r="BM341" s="16"/>
      <c r="BN341" s="16"/>
      <c r="BO341" s="16"/>
      <c r="BP341" s="16"/>
      <c r="BQ341" s="16"/>
      <c r="BR341" s="16"/>
      <c r="BS341" s="16"/>
      <c r="BT341" s="16"/>
      <c r="BU341" s="16"/>
      <c r="BV341" s="16"/>
      <c r="BW341" s="16"/>
      <c r="BX341" s="16"/>
      <c r="BY341" s="16"/>
      <c r="BZ341" s="16"/>
      <c r="CA341" s="16"/>
      <c r="CB341" s="16"/>
      <c r="CC341" s="16"/>
      <c r="CD341" s="16"/>
      <c r="CE341" s="16"/>
      <c r="CF341" s="16"/>
      <c r="CG341" s="16"/>
      <c r="CH341" s="16"/>
      <c r="CI341" s="16"/>
      <c r="CJ341" s="16"/>
      <c r="CK341" s="16"/>
      <c r="CL341" s="16"/>
      <c r="CM341" s="16"/>
      <c r="CN341" s="16"/>
      <c r="CO341" s="16"/>
      <c r="CP341" s="16"/>
      <c r="CQ341" s="16"/>
      <c r="CR341" s="16"/>
      <c r="CS341" s="16"/>
      <c r="CT341" s="16"/>
      <c r="CU341" s="16"/>
      <c r="CV341" s="16"/>
      <c r="CW341" s="16"/>
      <c r="CX341" s="16"/>
      <c r="CY341" s="16"/>
      <c r="CZ341" s="16"/>
      <c r="DA341" s="16"/>
      <c r="DB341" s="16"/>
      <c r="DC341" s="16"/>
      <c r="DD341" s="16"/>
      <c r="DE341" s="16"/>
      <c r="DF341" s="16"/>
      <c r="DG341" s="16"/>
      <c r="DH341" s="16"/>
      <c r="DI341" s="16"/>
      <c r="DJ341" s="16"/>
      <c r="DK341" s="16"/>
      <c r="DL341" s="16"/>
      <c r="DM341" s="16"/>
      <c r="DN341" s="16"/>
      <c r="DO341" s="16"/>
      <c r="DP341" s="16"/>
      <c r="DQ341" s="16"/>
      <c r="DR341" s="16"/>
      <c r="DS341" s="16"/>
      <c r="DT341" s="16"/>
      <c r="DU341" s="16"/>
      <c r="DV341" s="16"/>
      <c r="DW341" s="16"/>
      <c r="DX341" s="16"/>
      <c r="DY341" s="16"/>
      <c r="DZ341" s="16"/>
      <c r="EA341" s="16"/>
      <c r="EB341" s="16"/>
      <c r="EC341" s="16"/>
      <c r="ED341" s="16"/>
      <c r="EE341" s="16"/>
      <c r="EF341" s="16"/>
      <c r="EG341" s="16"/>
      <c r="EH341" s="16"/>
      <c r="EI341" s="16"/>
      <c r="EJ341" s="16"/>
      <c r="EK341" s="16"/>
      <c r="EL341" s="16"/>
      <c r="EM341" s="16"/>
      <c r="EN341" s="16"/>
      <c r="EO341" s="16"/>
      <c r="EP341" s="16"/>
      <c r="EQ341" s="16"/>
      <c r="ER341" s="16"/>
      <c r="ES341" s="16"/>
      <c r="ET341" s="16"/>
      <c r="EU341" s="16"/>
      <c r="EV341" s="16"/>
      <c r="EW341" s="16"/>
      <c r="EX341" s="16"/>
      <c r="EY341" s="16"/>
      <c r="EZ341" s="16"/>
      <c r="FA341" s="16"/>
      <c r="FB341" s="16"/>
      <c r="FC341" s="16"/>
      <c r="FD341" s="16"/>
      <c r="FE341" s="16"/>
      <c r="FF341" s="16"/>
      <c r="FG341" s="16"/>
      <c r="FH341" s="16"/>
      <c r="FI341" s="16"/>
      <c r="FJ341" s="16"/>
      <c r="FK341" s="16"/>
      <c r="FL341" s="16"/>
      <c r="FM341" s="16"/>
      <c r="FN341" s="16"/>
      <c r="FO341" s="16"/>
      <c r="FP341" s="16"/>
      <c r="FQ341" s="16"/>
      <c r="FR341" s="16"/>
      <c r="FS341" s="16"/>
      <c r="FT341" s="16"/>
      <c r="FU341" s="16"/>
      <c r="FV341" s="16"/>
      <c r="FW341" s="16"/>
      <c r="FX341" s="16"/>
      <c r="FY341" s="16"/>
      <c r="FZ341" s="16"/>
      <c r="GA341" s="16"/>
      <c r="GB341" s="16"/>
      <c r="GC341" s="16"/>
      <c r="GD341" s="16"/>
      <c r="GE341" s="16"/>
      <c r="GF341" s="16"/>
      <c r="GG341" s="16"/>
      <c r="GH341" s="16"/>
      <c r="GI341" s="16"/>
      <c r="GJ341" s="16"/>
      <c r="GK341" s="16"/>
      <c r="GL341" s="16"/>
      <c r="GM341" s="16"/>
      <c r="GN341" s="16"/>
      <c r="GO341" s="16"/>
      <c r="GP341" s="16"/>
      <c r="GQ341" s="16"/>
      <c r="GR341" s="16"/>
      <c r="GS341" s="16"/>
      <c r="GT341" s="16"/>
      <c r="GU341" s="16"/>
      <c r="GV341" s="16"/>
      <c r="GW341" s="16"/>
      <c r="GX341" s="16"/>
      <c r="GY341" s="16"/>
      <c r="GZ341" s="16"/>
      <c r="HA341" s="16"/>
      <c r="HB341" s="16"/>
      <c r="HC341" s="16"/>
      <c r="HD341" s="16"/>
      <c r="HE341" s="16"/>
      <c r="HF341" s="16"/>
      <c r="HG341" s="16"/>
      <c r="HH341" s="16"/>
      <c r="HI341" s="16"/>
      <c r="HJ341" s="16"/>
      <c r="HK341" s="16"/>
      <c r="HL341" s="16"/>
      <c r="HM341" s="16"/>
      <c r="HN341" s="16"/>
      <c r="HO341" s="16"/>
      <c r="HP341" s="16"/>
      <c r="HQ341" s="16"/>
      <c r="HR341" s="16"/>
      <c r="HS341" s="16"/>
      <c r="HT341" s="16"/>
      <c r="HU341" s="16"/>
      <c r="HV341" s="16"/>
      <c r="HW341" s="16"/>
      <c r="HX341" s="16"/>
      <c r="HY341" s="16"/>
      <c r="HZ341" s="16"/>
      <c r="IA341" s="16"/>
      <c r="IB341" s="16"/>
      <c r="IC341" s="16"/>
      <c r="ID341" s="16"/>
      <c r="IE341" s="16"/>
      <c r="IF341" s="16"/>
      <c r="IG341" s="16"/>
      <c r="IH341" s="16"/>
      <c r="II341" s="16"/>
      <c r="IJ341" s="16"/>
      <c r="IK341" s="16"/>
      <c r="IL341" s="16"/>
      <c r="IM341" s="16"/>
      <c r="IN341" s="16"/>
      <c r="IO341" s="16"/>
      <c r="IP341" s="16"/>
      <c r="IQ341" s="16"/>
      <c r="IR341" s="16"/>
      <c r="IS341" s="16"/>
      <c r="IT341" s="16"/>
      <c r="IU341" s="16"/>
      <c r="IV341" s="16"/>
    </row>
    <row r="342" spans="1:256" s="28" customFormat="1" ht="31.5" x14ac:dyDescent="0.25">
      <c r="A342" s="29" t="s">
        <v>196</v>
      </c>
      <c r="B342" s="30" t="s">
        <v>347</v>
      </c>
      <c r="C342" s="31" t="s">
        <v>260</v>
      </c>
      <c r="D342" s="32">
        <v>290</v>
      </c>
      <c r="E342" s="32">
        <v>232</v>
      </c>
      <c r="F342" s="32">
        <v>232</v>
      </c>
      <c r="G342" s="16"/>
      <c r="H342" s="16"/>
      <c r="I342" s="16"/>
    </row>
    <row r="343" spans="1:256" x14ac:dyDescent="0.25">
      <c r="A343" s="34" t="s">
        <v>423</v>
      </c>
      <c r="B343" s="43" t="s">
        <v>487</v>
      </c>
      <c r="C343" s="33"/>
      <c r="D343" s="27">
        <f>D344</f>
        <v>157.5</v>
      </c>
      <c r="E343" s="27">
        <f t="shared" ref="E343:F344" si="151">E344</f>
        <v>31.5</v>
      </c>
      <c r="F343" s="27">
        <f t="shared" si="151"/>
        <v>31.5</v>
      </c>
      <c r="G343" s="28"/>
      <c r="H343" s="28"/>
      <c r="I343" s="28"/>
    </row>
    <row r="344" spans="1:256" x14ac:dyDescent="0.25">
      <c r="A344" s="29" t="s">
        <v>678</v>
      </c>
      <c r="B344" s="30" t="s">
        <v>348</v>
      </c>
      <c r="C344" s="31"/>
      <c r="D344" s="32">
        <f>D345</f>
        <v>157.5</v>
      </c>
      <c r="E344" s="32">
        <f t="shared" si="151"/>
        <v>31.5</v>
      </c>
      <c r="F344" s="32">
        <f t="shared" si="151"/>
        <v>31.5</v>
      </c>
    </row>
    <row r="345" spans="1:256" s="28" customFormat="1" ht="47.25" x14ac:dyDescent="0.25">
      <c r="A345" s="29" t="s">
        <v>195</v>
      </c>
      <c r="B345" s="30" t="s">
        <v>348</v>
      </c>
      <c r="C345" s="31">
        <v>240</v>
      </c>
      <c r="D345" s="32">
        <v>157.5</v>
      </c>
      <c r="E345" s="32">
        <v>31.5</v>
      </c>
      <c r="F345" s="32">
        <v>31.5</v>
      </c>
      <c r="G345" s="16"/>
      <c r="H345" s="16"/>
      <c r="I345" s="16"/>
    </row>
    <row r="346" spans="1:256" ht="47.25" x14ac:dyDescent="0.25">
      <c r="A346" s="34" t="s">
        <v>424</v>
      </c>
      <c r="B346" s="43">
        <v>11</v>
      </c>
      <c r="C346" s="33"/>
      <c r="D346" s="27">
        <f>D347+D353</f>
        <v>179.2</v>
      </c>
      <c r="E346" s="27">
        <f t="shared" ref="E346:F346" si="152">E347+E353</f>
        <v>96.4</v>
      </c>
      <c r="F346" s="27">
        <f t="shared" si="152"/>
        <v>96.4</v>
      </c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F346" s="28"/>
      <c r="AG346" s="28"/>
      <c r="AH346" s="28"/>
      <c r="AI346" s="28"/>
      <c r="AJ346" s="28"/>
      <c r="AK346" s="28"/>
      <c r="AL346" s="28"/>
      <c r="AM346" s="28"/>
      <c r="AN346" s="28"/>
      <c r="AO346" s="28"/>
      <c r="AP346" s="28"/>
      <c r="AQ346" s="28"/>
      <c r="AR346" s="28"/>
      <c r="AS346" s="28"/>
      <c r="AT346" s="28"/>
      <c r="AU346" s="28"/>
      <c r="AV346" s="28"/>
      <c r="AW346" s="28"/>
      <c r="AX346" s="28"/>
      <c r="AY346" s="28"/>
      <c r="AZ346" s="28"/>
      <c r="BA346" s="28"/>
      <c r="BB346" s="28"/>
      <c r="BC346" s="28"/>
      <c r="BD346" s="28"/>
      <c r="BE346" s="28"/>
      <c r="BF346" s="28"/>
      <c r="BG346" s="28"/>
      <c r="BH346" s="28"/>
      <c r="BI346" s="28"/>
      <c r="BJ346" s="28"/>
      <c r="BK346" s="28"/>
      <c r="BL346" s="28"/>
      <c r="BM346" s="28"/>
      <c r="BN346" s="28"/>
      <c r="BO346" s="28"/>
      <c r="BP346" s="28"/>
      <c r="BQ346" s="28"/>
      <c r="BR346" s="28"/>
      <c r="BS346" s="28"/>
      <c r="BT346" s="28"/>
      <c r="BU346" s="28"/>
      <c r="BV346" s="28"/>
      <c r="BW346" s="28"/>
      <c r="BX346" s="28"/>
      <c r="BY346" s="28"/>
      <c r="BZ346" s="28"/>
      <c r="CA346" s="28"/>
      <c r="CB346" s="28"/>
      <c r="CC346" s="28"/>
      <c r="CD346" s="28"/>
      <c r="CE346" s="28"/>
      <c r="CF346" s="28"/>
      <c r="CG346" s="28"/>
      <c r="CH346" s="28"/>
      <c r="CI346" s="28"/>
      <c r="CJ346" s="28"/>
      <c r="CK346" s="28"/>
      <c r="CL346" s="28"/>
      <c r="CM346" s="28"/>
      <c r="CN346" s="28"/>
      <c r="CO346" s="28"/>
      <c r="CP346" s="28"/>
      <c r="CQ346" s="28"/>
      <c r="CR346" s="28"/>
      <c r="CS346" s="28"/>
      <c r="CT346" s="28"/>
      <c r="CU346" s="28"/>
      <c r="CV346" s="28"/>
      <c r="CW346" s="28"/>
      <c r="CX346" s="28"/>
      <c r="CY346" s="28"/>
      <c r="CZ346" s="28"/>
      <c r="DA346" s="28"/>
      <c r="DB346" s="28"/>
      <c r="DC346" s="28"/>
      <c r="DD346" s="28"/>
      <c r="DE346" s="28"/>
      <c r="DF346" s="28"/>
      <c r="DG346" s="28"/>
      <c r="DH346" s="28"/>
      <c r="DI346" s="28"/>
      <c r="DJ346" s="28"/>
      <c r="DK346" s="28"/>
      <c r="DL346" s="28"/>
      <c r="DM346" s="28"/>
      <c r="DN346" s="28"/>
      <c r="DO346" s="28"/>
      <c r="DP346" s="28"/>
      <c r="DQ346" s="28"/>
      <c r="DR346" s="28"/>
      <c r="DS346" s="28"/>
      <c r="DT346" s="28"/>
      <c r="DU346" s="28"/>
      <c r="DV346" s="28"/>
      <c r="DW346" s="28"/>
      <c r="DX346" s="28"/>
      <c r="DY346" s="28"/>
      <c r="DZ346" s="28"/>
      <c r="EA346" s="28"/>
      <c r="EB346" s="28"/>
      <c r="EC346" s="28"/>
      <c r="ED346" s="28"/>
      <c r="EE346" s="28"/>
      <c r="EF346" s="28"/>
      <c r="EG346" s="28"/>
      <c r="EH346" s="28"/>
      <c r="EI346" s="28"/>
      <c r="EJ346" s="28"/>
      <c r="EK346" s="28"/>
      <c r="EL346" s="28"/>
      <c r="EM346" s="28"/>
      <c r="EN346" s="28"/>
      <c r="EO346" s="28"/>
      <c r="EP346" s="28"/>
      <c r="EQ346" s="28"/>
      <c r="ER346" s="28"/>
      <c r="ES346" s="28"/>
      <c r="ET346" s="28"/>
      <c r="EU346" s="28"/>
      <c r="EV346" s="28"/>
      <c r="EW346" s="28"/>
      <c r="EX346" s="28"/>
      <c r="EY346" s="28"/>
      <c r="EZ346" s="28"/>
      <c r="FA346" s="28"/>
      <c r="FB346" s="28"/>
      <c r="FC346" s="28"/>
      <c r="FD346" s="28"/>
      <c r="FE346" s="28"/>
      <c r="FF346" s="28"/>
      <c r="FG346" s="28"/>
      <c r="FH346" s="28"/>
      <c r="FI346" s="28"/>
      <c r="FJ346" s="28"/>
      <c r="FK346" s="28"/>
      <c r="FL346" s="28"/>
      <c r="FM346" s="28"/>
      <c r="FN346" s="28"/>
      <c r="FO346" s="28"/>
      <c r="FP346" s="28"/>
      <c r="FQ346" s="28"/>
      <c r="FR346" s="28"/>
      <c r="FS346" s="28"/>
      <c r="FT346" s="28"/>
      <c r="FU346" s="28"/>
      <c r="FV346" s="28"/>
      <c r="FW346" s="28"/>
      <c r="FX346" s="28"/>
      <c r="FY346" s="28"/>
      <c r="FZ346" s="28"/>
      <c r="GA346" s="28"/>
      <c r="GB346" s="28"/>
      <c r="GC346" s="28"/>
      <c r="GD346" s="28"/>
      <c r="GE346" s="28"/>
      <c r="GF346" s="28"/>
      <c r="GG346" s="28"/>
      <c r="GH346" s="28"/>
      <c r="GI346" s="28"/>
      <c r="GJ346" s="28"/>
      <c r="GK346" s="28"/>
      <c r="GL346" s="28"/>
      <c r="GM346" s="28"/>
      <c r="GN346" s="28"/>
      <c r="GO346" s="28"/>
      <c r="GP346" s="28"/>
      <c r="GQ346" s="28"/>
      <c r="GR346" s="28"/>
      <c r="GS346" s="28"/>
      <c r="GT346" s="28"/>
      <c r="GU346" s="28"/>
      <c r="GV346" s="28"/>
      <c r="GW346" s="28"/>
      <c r="GX346" s="28"/>
      <c r="GY346" s="28"/>
      <c r="GZ346" s="28"/>
      <c r="HA346" s="28"/>
      <c r="HB346" s="28"/>
      <c r="HC346" s="28"/>
      <c r="HD346" s="28"/>
      <c r="HE346" s="28"/>
      <c r="HF346" s="28"/>
      <c r="HG346" s="28"/>
      <c r="HH346" s="28"/>
      <c r="HI346" s="28"/>
      <c r="HJ346" s="28"/>
      <c r="HK346" s="28"/>
      <c r="HL346" s="28"/>
      <c r="HM346" s="28"/>
      <c r="HN346" s="28"/>
      <c r="HO346" s="28"/>
      <c r="HP346" s="28"/>
      <c r="HQ346" s="28"/>
      <c r="HR346" s="28"/>
      <c r="HS346" s="28"/>
      <c r="HT346" s="28"/>
      <c r="HU346" s="28"/>
      <c r="HV346" s="28"/>
      <c r="HW346" s="28"/>
      <c r="HX346" s="28"/>
      <c r="HY346" s="28"/>
      <c r="HZ346" s="28"/>
      <c r="IA346" s="28"/>
      <c r="IB346" s="28"/>
      <c r="IC346" s="28"/>
      <c r="ID346" s="28"/>
      <c r="IE346" s="28"/>
      <c r="IF346" s="28"/>
      <c r="IG346" s="28"/>
      <c r="IH346" s="28"/>
      <c r="II346" s="28"/>
      <c r="IJ346" s="28"/>
      <c r="IK346" s="28"/>
      <c r="IL346" s="28"/>
      <c r="IM346" s="28"/>
      <c r="IN346" s="28"/>
      <c r="IO346" s="28"/>
      <c r="IP346" s="28"/>
      <c r="IQ346" s="28"/>
      <c r="IR346" s="28"/>
      <c r="IS346" s="28"/>
      <c r="IT346" s="28"/>
      <c r="IU346" s="28"/>
      <c r="IV346" s="28"/>
    </row>
    <row r="347" spans="1:256" ht="31.5" x14ac:dyDescent="0.25">
      <c r="A347" s="34" t="s">
        <v>425</v>
      </c>
      <c r="B347" s="43" t="s">
        <v>441</v>
      </c>
      <c r="C347" s="33"/>
      <c r="D347" s="27">
        <f>D348+D351</f>
        <v>84.7</v>
      </c>
      <c r="E347" s="27">
        <f t="shared" ref="E347:F347" si="153">E348+E351</f>
        <v>77.5</v>
      </c>
      <c r="F347" s="27">
        <f t="shared" si="153"/>
        <v>77.5</v>
      </c>
      <c r="G347" s="28"/>
      <c r="H347" s="28"/>
      <c r="I347" s="28"/>
    </row>
    <row r="348" spans="1:256" x14ac:dyDescent="0.25">
      <c r="A348" s="29" t="s">
        <v>679</v>
      </c>
      <c r="B348" s="30" t="s">
        <v>349</v>
      </c>
      <c r="C348" s="31"/>
      <c r="D348" s="32">
        <f>SUM(D349:D350)</f>
        <v>9</v>
      </c>
      <c r="E348" s="32">
        <f t="shared" ref="E348:F348" si="154">SUM(E349:E350)</f>
        <v>1.8</v>
      </c>
      <c r="F348" s="32">
        <f t="shared" si="154"/>
        <v>1.8</v>
      </c>
    </row>
    <row r="349" spans="1:256" ht="47.25" x14ac:dyDescent="0.25">
      <c r="A349" s="29" t="s">
        <v>197</v>
      </c>
      <c r="B349" s="30" t="s">
        <v>349</v>
      </c>
      <c r="C349" s="31" t="s">
        <v>229</v>
      </c>
      <c r="D349" s="32">
        <v>5</v>
      </c>
      <c r="E349" s="32">
        <v>1</v>
      </c>
      <c r="F349" s="32">
        <v>1</v>
      </c>
    </row>
    <row r="350" spans="1:256" ht="31.5" x14ac:dyDescent="0.25">
      <c r="A350" s="29" t="s">
        <v>634</v>
      </c>
      <c r="B350" s="30" t="s">
        <v>349</v>
      </c>
      <c r="C350" s="31">
        <v>620</v>
      </c>
      <c r="D350" s="32">
        <v>4</v>
      </c>
      <c r="E350" s="32">
        <v>0.8</v>
      </c>
      <c r="F350" s="32">
        <v>0.8</v>
      </c>
    </row>
    <row r="351" spans="1:256" s="28" customFormat="1" ht="31.5" x14ac:dyDescent="0.25">
      <c r="A351" s="29" t="s">
        <v>636</v>
      </c>
      <c r="B351" s="30" t="s">
        <v>198</v>
      </c>
      <c r="C351" s="31"/>
      <c r="D351" s="32">
        <f>D352</f>
        <v>75.7</v>
      </c>
      <c r="E351" s="32">
        <f t="shared" ref="E351" si="155">E352</f>
        <v>75.7</v>
      </c>
      <c r="F351" s="32">
        <f t="shared" ref="F351" si="156">F352</f>
        <v>75.7</v>
      </c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F351" s="16"/>
      <c r="AG351" s="16"/>
      <c r="AH351" s="16"/>
      <c r="AI351" s="16"/>
      <c r="AJ351" s="16"/>
      <c r="AK351" s="16"/>
      <c r="AL351" s="16"/>
      <c r="AM351" s="16"/>
      <c r="AN351" s="16"/>
      <c r="AO351" s="16"/>
      <c r="AP351" s="16"/>
      <c r="AQ351" s="16"/>
      <c r="AR351" s="16"/>
      <c r="AS351" s="16"/>
      <c r="AT351" s="16"/>
      <c r="AU351" s="16"/>
      <c r="AV351" s="16"/>
      <c r="AW351" s="16"/>
      <c r="AX351" s="16"/>
      <c r="AY351" s="16"/>
      <c r="AZ351" s="16"/>
      <c r="BA351" s="16"/>
      <c r="BB351" s="16"/>
      <c r="BC351" s="16"/>
      <c r="BD351" s="16"/>
      <c r="BE351" s="16"/>
      <c r="BF351" s="16"/>
      <c r="BG351" s="16"/>
      <c r="BH351" s="16"/>
      <c r="BI351" s="16"/>
      <c r="BJ351" s="16"/>
      <c r="BK351" s="16"/>
      <c r="BL351" s="16"/>
      <c r="BM351" s="16"/>
      <c r="BN351" s="16"/>
      <c r="BO351" s="16"/>
      <c r="BP351" s="16"/>
      <c r="BQ351" s="16"/>
      <c r="BR351" s="16"/>
      <c r="BS351" s="16"/>
      <c r="BT351" s="16"/>
      <c r="BU351" s="16"/>
      <c r="BV351" s="16"/>
      <c r="BW351" s="16"/>
      <c r="BX351" s="16"/>
      <c r="BY351" s="16"/>
      <c r="BZ351" s="16"/>
      <c r="CA351" s="16"/>
      <c r="CB351" s="16"/>
      <c r="CC351" s="16"/>
      <c r="CD351" s="16"/>
      <c r="CE351" s="16"/>
      <c r="CF351" s="16"/>
      <c r="CG351" s="16"/>
      <c r="CH351" s="16"/>
      <c r="CI351" s="16"/>
      <c r="CJ351" s="16"/>
      <c r="CK351" s="16"/>
      <c r="CL351" s="16"/>
      <c r="CM351" s="16"/>
      <c r="CN351" s="16"/>
      <c r="CO351" s="16"/>
      <c r="CP351" s="16"/>
      <c r="CQ351" s="16"/>
      <c r="CR351" s="16"/>
      <c r="CS351" s="16"/>
      <c r="CT351" s="16"/>
      <c r="CU351" s="16"/>
      <c r="CV351" s="16"/>
      <c r="CW351" s="16"/>
      <c r="CX351" s="16"/>
      <c r="CY351" s="16"/>
      <c r="CZ351" s="16"/>
      <c r="DA351" s="16"/>
      <c r="DB351" s="16"/>
      <c r="DC351" s="16"/>
      <c r="DD351" s="16"/>
      <c r="DE351" s="16"/>
      <c r="DF351" s="16"/>
      <c r="DG351" s="16"/>
      <c r="DH351" s="16"/>
      <c r="DI351" s="16"/>
      <c r="DJ351" s="16"/>
      <c r="DK351" s="16"/>
      <c r="DL351" s="16"/>
      <c r="DM351" s="16"/>
      <c r="DN351" s="16"/>
      <c r="DO351" s="16"/>
      <c r="DP351" s="16"/>
      <c r="DQ351" s="16"/>
      <c r="DR351" s="16"/>
      <c r="DS351" s="16"/>
      <c r="DT351" s="16"/>
      <c r="DU351" s="16"/>
      <c r="DV351" s="16"/>
      <c r="DW351" s="16"/>
      <c r="DX351" s="16"/>
      <c r="DY351" s="16"/>
      <c r="DZ351" s="16"/>
      <c r="EA351" s="16"/>
      <c r="EB351" s="16"/>
      <c r="EC351" s="16"/>
      <c r="ED351" s="16"/>
      <c r="EE351" s="16"/>
      <c r="EF351" s="16"/>
      <c r="EG351" s="16"/>
      <c r="EH351" s="16"/>
      <c r="EI351" s="16"/>
      <c r="EJ351" s="16"/>
      <c r="EK351" s="16"/>
      <c r="EL351" s="16"/>
      <c r="EM351" s="16"/>
      <c r="EN351" s="16"/>
      <c r="EO351" s="16"/>
      <c r="EP351" s="16"/>
      <c r="EQ351" s="16"/>
      <c r="ER351" s="16"/>
      <c r="ES351" s="16"/>
      <c r="ET351" s="16"/>
      <c r="EU351" s="16"/>
      <c r="EV351" s="16"/>
      <c r="EW351" s="16"/>
      <c r="EX351" s="16"/>
      <c r="EY351" s="16"/>
      <c r="EZ351" s="16"/>
      <c r="FA351" s="16"/>
      <c r="FB351" s="16"/>
      <c r="FC351" s="16"/>
      <c r="FD351" s="16"/>
      <c r="FE351" s="16"/>
      <c r="FF351" s="16"/>
      <c r="FG351" s="16"/>
      <c r="FH351" s="16"/>
      <c r="FI351" s="16"/>
      <c r="FJ351" s="16"/>
      <c r="FK351" s="16"/>
      <c r="FL351" s="16"/>
      <c r="FM351" s="16"/>
      <c r="FN351" s="16"/>
      <c r="FO351" s="16"/>
      <c r="FP351" s="16"/>
      <c r="FQ351" s="16"/>
      <c r="FR351" s="16"/>
      <c r="FS351" s="16"/>
      <c r="FT351" s="16"/>
      <c r="FU351" s="16"/>
      <c r="FV351" s="16"/>
      <c r="FW351" s="16"/>
      <c r="FX351" s="16"/>
      <c r="FY351" s="16"/>
      <c r="FZ351" s="16"/>
      <c r="GA351" s="16"/>
      <c r="GB351" s="16"/>
      <c r="GC351" s="16"/>
      <c r="GD351" s="16"/>
      <c r="GE351" s="16"/>
      <c r="GF351" s="16"/>
      <c r="GG351" s="16"/>
      <c r="GH351" s="16"/>
      <c r="GI351" s="16"/>
      <c r="GJ351" s="16"/>
      <c r="GK351" s="16"/>
      <c r="GL351" s="16"/>
      <c r="GM351" s="16"/>
      <c r="GN351" s="16"/>
      <c r="GO351" s="16"/>
      <c r="GP351" s="16"/>
      <c r="GQ351" s="16"/>
      <c r="GR351" s="16"/>
      <c r="GS351" s="16"/>
      <c r="GT351" s="16"/>
      <c r="GU351" s="16"/>
      <c r="GV351" s="16"/>
      <c r="GW351" s="16"/>
      <c r="GX351" s="16"/>
      <c r="GY351" s="16"/>
      <c r="GZ351" s="16"/>
      <c r="HA351" s="16"/>
      <c r="HB351" s="16"/>
      <c r="HC351" s="16"/>
      <c r="HD351" s="16"/>
      <c r="HE351" s="16"/>
      <c r="HF351" s="16"/>
      <c r="HG351" s="16"/>
      <c r="HH351" s="16"/>
      <c r="HI351" s="16"/>
      <c r="HJ351" s="16"/>
      <c r="HK351" s="16"/>
      <c r="HL351" s="16"/>
      <c r="HM351" s="16"/>
      <c r="HN351" s="16"/>
      <c r="HO351" s="16"/>
      <c r="HP351" s="16"/>
      <c r="HQ351" s="16"/>
      <c r="HR351" s="16"/>
      <c r="HS351" s="16"/>
      <c r="HT351" s="16"/>
      <c r="HU351" s="16"/>
      <c r="HV351" s="16"/>
      <c r="HW351" s="16"/>
      <c r="HX351" s="16"/>
      <c r="HY351" s="16"/>
      <c r="HZ351" s="16"/>
      <c r="IA351" s="16"/>
      <c r="IB351" s="16"/>
      <c r="IC351" s="16"/>
      <c r="ID351" s="16"/>
      <c r="IE351" s="16"/>
      <c r="IF351" s="16"/>
      <c r="IG351" s="16"/>
      <c r="IH351" s="16"/>
      <c r="II351" s="16"/>
      <c r="IJ351" s="16"/>
      <c r="IK351" s="16"/>
      <c r="IL351" s="16"/>
      <c r="IM351" s="16"/>
      <c r="IN351" s="16"/>
      <c r="IO351" s="16"/>
      <c r="IP351" s="16"/>
      <c r="IQ351" s="16"/>
      <c r="IR351" s="16"/>
      <c r="IS351" s="16"/>
      <c r="IT351" s="16"/>
      <c r="IU351" s="16"/>
      <c r="IV351" s="16"/>
    </row>
    <row r="352" spans="1:256" ht="31.5" x14ac:dyDescent="0.25">
      <c r="A352" s="29" t="s">
        <v>635</v>
      </c>
      <c r="B352" s="30" t="s">
        <v>198</v>
      </c>
      <c r="C352" s="31">
        <v>620</v>
      </c>
      <c r="D352" s="32">
        <v>75.7</v>
      </c>
      <c r="E352" s="32">
        <v>75.7</v>
      </c>
      <c r="F352" s="32">
        <v>75.7</v>
      </c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F352" s="28"/>
      <c r="AG352" s="28"/>
      <c r="AH352" s="28"/>
      <c r="AI352" s="28"/>
      <c r="AJ352" s="28"/>
      <c r="AK352" s="28"/>
      <c r="AL352" s="28"/>
      <c r="AM352" s="28"/>
      <c r="AN352" s="28"/>
      <c r="AO352" s="28"/>
      <c r="AP352" s="28"/>
      <c r="AQ352" s="28"/>
      <c r="AR352" s="28"/>
      <c r="AS352" s="28"/>
      <c r="AT352" s="28"/>
      <c r="AU352" s="28"/>
      <c r="AV352" s="28"/>
      <c r="AW352" s="28"/>
      <c r="AX352" s="28"/>
      <c r="AY352" s="28"/>
      <c r="AZ352" s="28"/>
      <c r="BA352" s="28"/>
      <c r="BB352" s="28"/>
      <c r="BC352" s="28"/>
      <c r="BD352" s="28"/>
      <c r="BE352" s="28"/>
      <c r="BF352" s="28"/>
      <c r="BG352" s="28"/>
      <c r="BH352" s="28"/>
      <c r="BI352" s="28"/>
      <c r="BJ352" s="28"/>
      <c r="BK352" s="28"/>
      <c r="BL352" s="28"/>
      <c r="BM352" s="28"/>
      <c r="BN352" s="28"/>
      <c r="BO352" s="28"/>
      <c r="BP352" s="28"/>
      <c r="BQ352" s="28"/>
      <c r="BR352" s="28"/>
      <c r="BS352" s="28"/>
      <c r="BT352" s="28"/>
      <c r="BU352" s="28"/>
      <c r="BV352" s="28"/>
      <c r="BW352" s="28"/>
      <c r="BX352" s="28"/>
      <c r="BY352" s="28"/>
      <c r="BZ352" s="28"/>
      <c r="CA352" s="28"/>
      <c r="CB352" s="28"/>
      <c r="CC352" s="28"/>
      <c r="CD352" s="28"/>
      <c r="CE352" s="28"/>
      <c r="CF352" s="28"/>
      <c r="CG352" s="28"/>
      <c r="CH352" s="28"/>
      <c r="CI352" s="28"/>
      <c r="CJ352" s="28"/>
      <c r="CK352" s="28"/>
      <c r="CL352" s="28"/>
      <c r="CM352" s="28"/>
      <c r="CN352" s="28"/>
      <c r="CO352" s="28"/>
      <c r="CP352" s="28"/>
      <c r="CQ352" s="28"/>
      <c r="CR352" s="28"/>
      <c r="CS352" s="28"/>
      <c r="CT352" s="28"/>
      <c r="CU352" s="28"/>
      <c r="CV352" s="28"/>
      <c r="CW352" s="28"/>
      <c r="CX352" s="28"/>
      <c r="CY352" s="28"/>
      <c r="CZ352" s="28"/>
      <c r="DA352" s="28"/>
      <c r="DB352" s="28"/>
      <c r="DC352" s="28"/>
      <c r="DD352" s="28"/>
      <c r="DE352" s="28"/>
      <c r="DF352" s="28"/>
      <c r="DG352" s="28"/>
      <c r="DH352" s="28"/>
      <c r="DI352" s="28"/>
      <c r="DJ352" s="28"/>
      <c r="DK352" s="28"/>
      <c r="DL352" s="28"/>
      <c r="DM352" s="28"/>
      <c r="DN352" s="28"/>
      <c r="DO352" s="28"/>
      <c r="DP352" s="28"/>
      <c r="DQ352" s="28"/>
      <c r="DR352" s="28"/>
      <c r="DS352" s="28"/>
      <c r="DT352" s="28"/>
      <c r="DU352" s="28"/>
      <c r="DV352" s="28"/>
      <c r="DW352" s="28"/>
      <c r="DX352" s="28"/>
      <c r="DY352" s="28"/>
      <c r="DZ352" s="28"/>
      <c r="EA352" s="28"/>
      <c r="EB352" s="28"/>
      <c r="EC352" s="28"/>
      <c r="ED352" s="28"/>
      <c r="EE352" s="28"/>
      <c r="EF352" s="28"/>
      <c r="EG352" s="28"/>
      <c r="EH352" s="28"/>
      <c r="EI352" s="28"/>
      <c r="EJ352" s="28"/>
      <c r="EK352" s="28"/>
      <c r="EL352" s="28"/>
      <c r="EM352" s="28"/>
      <c r="EN352" s="28"/>
      <c r="EO352" s="28"/>
      <c r="EP352" s="28"/>
      <c r="EQ352" s="28"/>
      <c r="ER352" s="28"/>
      <c r="ES352" s="28"/>
      <c r="ET352" s="28"/>
      <c r="EU352" s="28"/>
      <c r="EV352" s="28"/>
      <c r="EW352" s="28"/>
      <c r="EX352" s="28"/>
      <c r="EY352" s="28"/>
      <c r="EZ352" s="28"/>
      <c r="FA352" s="28"/>
      <c r="FB352" s="28"/>
      <c r="FC352" s="28"/>
      <c r="FD352" s="28"/>
      <c r="FE352" s="28"/>
      <c r="FF352" s="28"/>
      <c r="FG352" s="28"/>
      <c r="FH352" s="28"/>
      <c r="FI352" s="28"/>
      <c r="FJ352" s="28"/>
      <c r="FK352" s="28"/>
      <c r="FL352" s="28"/>
      <c r="FM352" s="28"/>
      <c r="FN352" s="28"/>
      <c r="FO352" s="28"/>
      <c r="FP352" s="28"/>
      <c r="FQ352" s="28"/>
      <c r="FR352" s="28"/>
      <c r="FS352" s="28"/>
      <c r="FT352" s="28"/>
      <c r="FU352" s="28"/>
      <c r="FV352" s="28"/>
      <c r="FW352" s="28"/>
      <c r="FX352" s="28"/>
      <c r="FY352" s="28"/>
      <c r="FZ352" s="28"/>
      <c r="GA352" s="28"/>
      <c r="GB352" s="28"/>
      <c r="GC352" s="28"/>
      <c r="GD352" s="28"/>
      <c r="GE352" s="28"/>
      <c r="GF352" s="28"/>
      <c r="GG352" s="28"/>
      <c r="GH352" s="28"/>
      <c r="GI352" s="28"/>
      <c r="GJ352" s="28"/>
      <c r="GK352" s="28"/>
      <c r="GL352" s="28"/>
      <c r="GM352" s="28"/>
      <c r="GN352" s="28"/>
      <c r="GO352" s="28"/>
      <c r="GP352" s="28"/>
      <c r="GQ352" s="28"/>
      <c r="GR352" s="28"/>
      <c r="GS352" s="28"/>
      <c r="GT352" s="28"/>
      <c r="GU352" s="28"/>
      <c r="GV352" s="28"/>
      <c r="GW352" s="28"/>
      <c r="GX352" s="28"/>
      <c r="GY352" s="28"/>
      <c r="GZ352" s="28"/>
      <c r="HA352" s="28"/>
      <c r="HB352" s="28"/>
      <c r="HC352" s="28"/>
      <c r="HD352" s="28"/>
      <c r="HE352" s="28"/>
      <c r="HF352" s="28"/>
      <c r="HG352" s="28"/>
      <c r="HH352" s="28"/>
      <c r="HI352" s="28"/>
      <c r="HJ352" s="28"/>
      <c r="HK352" s="28"/>
      <c r="HL352" s="28"/>
      <c r="HM352" s="28"/>
      <c r="HN352" s="28"/>
      <c r="HO352" s="28"/>
      <c r="HP352" s="28"/>
      <c r="HQ352" s="28"/>
      <c r="HR352" s="28"/>
      <c r="HS352" s="28"/>
      <c r="HT352" s="28"/>
      <c r="HU352" s="28"/>
      <c r="HV352" s="28"/>
      <c r="HW352" s="28"/>
      <c r="HX352" s="28"/>
      <c r="HY352" s="28"/>
      <c r="HZ352" s="28"/>
      <c r="IA352" s="28"/>
      <c r="IB352" s="28"/>
      <c r="IC352" s="28"/>
      <c r="ID352" s="28"/>
      <c r="IE352" s="28"/>
      <c r="IF352" s="28"/>
      <c r="IG352" s="28"/>
      <c r="IH352" s="28"/>
      <c r="II352" s="28"/>
      <c r="IJ352" s="28"/>
      <c r="IK352" s="28"/>
      <c r="IL352" s="28"/>
      <c r="IM352" s="28"/>
      <c r="IN352" s="28"/>
      <c r="IO352" s="28"/>
      <c r="IP352" s="28"/>
      <c r="IQ352" s="28"/>
      <c r="IR352" s="28"/>
      <c r="IS352" s="28"/>
      <c r="IT352" s="28"/>
      <c r="IU352" s="28"/>
      <c r="IV352" s="28"/>
    </row>
    <row r="353" spans="1:256" ht="31.5" x14ac:dyDescent="0.25">
      <c r="A353" s="61" t="s">
        <v>426</v>
      </c>
      <c r="B353" s="43" t="s">
        <v>442</v>
      </c>
      <c r="C353" s="33"/>
      <c r="D353" s="27">
        <f>D354</f>
        <v>94.5</v>
      </c>
      <c r="E353" s="27">
        <f t="shared" ref="E353:F354" si="157">E354</f>
        <v>18.899999999999999</v>
      </c>
      <c r="F353" s="27">
        <f t="shared" si="157"/>
        <v>18.899999999999999</v>
      </c>
      <c r="G353" s="28"/>
      <c r="H353" s="28"/>
      <c r="I353" s="28"/>
    </row>
    <row r="354" spans="1:256" ht="31.5" x14ac:dyDescent="0.25">
      <c r="A354" s="29" t="s">
        <v>680</v>
      </c>
      <c r="B354" s="30" t="s">
        <v>350</v>
      </c>
      <c r="C354" s="31"/>
      <c r="D354" s="32">
        <f>D355</f>
        <v>94.5</v>
      </c>
      <c r="E354" s="32">
        <f t="shared" si="157"/>
        <v>18.899999999999999</v>
      </c>
      <c r="F354" s="32">
        <f t="shared" si="157"/>
        <v>18.899999999999999</v>
      </c>
    </row>
    <row r="355" spans="1:256" ht="47.25" x14ac:dyDescent="0.25">
      <c r="A355" s="29" t="s">
        <v>200</v>
      </c>
      <c r="B355" s="30" t="s">
        <v>350</v>
      </c>
      <c r="C355" s="31" t="s">
        <v>229</v>
      </c>
      <c r="D355" s="32">
        <v>94.5</v>
      </c>
      <c r="E355" s="32">
        <v>18.899999999999999</v>
      </c>
      <c r="F355" s="32">
        <v>18.899999999999999</v>
      </c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F355" s="28"/>
      <c r="AG355" s="28"/>
      <c r="AH355" s="28"/>
      <c r="AI355" s="28"/>
      <c r="AJ355" s="28"/>
      <c r="AK355" s="28"/>
      <c r="AL355" s="28"/>
      <c r="AM355" s="28"/>
      <c r="AN355" s="28"/>
      <c r="AO355" s="28"/>
      <c r="AP355" s="28"/>
      <c r="AQ355" s="28"/>
      <c r="AR355" s="28"/>
      <c r="AS355" s="28"/>
      <c r="AT355" s="28"/>
      <c r="AU355" s="28"/>
      <c r="AV355" s="28"/>
      <c r="AW355" s="28"/>
      <c r="AX355" s="28"/>
      <c r="AY355" s="28"/>
      <c r="AZ355" s="28"/>
      <c r="BA355" s="28"/>
      <c r="BB355" s="28"/>
      <c r="BC355" s="28"/>
      <c r="BD355" s="28"/>
      <c r="BE355" s="28"/>
      <c r="BF355" s="28"/>
      <c r="BG355" s="28"/>
      <c r="BH355" s="28"/>
      <c r="BI355" s="28"/>
      <c r="BJ355" s="28"/>
      <c r="BK355" s="28"/>
      <c r="BL355" s="28"/>
      <c r="BM355" s="28"/>
      <c r="BN355" s="28"/>
      <c r="BO355" s="28"/>
      <c r="BP355" s="28"/>
      <c r="BQ355" s="28"/>
      <c r="BR355" s="28"/>
      <c r="BS355" s="28"/>
      <c r="BT355" s="28"/>
      <c r="BU355" s="28"/>
      <c r="BV355" s="28"/>
      <c r="BW355" s="28"/>
      <c r="BX355" s="28"/>
      <c r="BY355" s="28"/>
      <c r="BZ355" s="28"/>
      <c r="CA355" s="28"/>
      <c r="CB355" s="28"/>
      <c r="CC355" s="28"/>
      <c r="CD355" s="28"/>
      <c r="CE355" s="28"/>
      <c r="CF355" s="28"/>
      <c r="CG355" s="28"/>
      <c r="CH355" s="28"/>
      <c r="CI355" s="28"/>
      <c r="CJ355" s="28"/>
      <c r="CK355" s="28"/>
      <c r="CL355" s="28"/>
      <c r="CM355" s="28"/>
      <c r="CN355" s="28"/>
      <c r="CO355" s="28"/>
      <c r="CP355" s="28"/>
      <c r="CQ355" s="28"/>
      <c r="CR355" s="28"/>
      <c r="CS355" s="28"/>
      <c r="CT355" s="28"/>
      <c r="CU355" s="28"/>
      <c r="CV355" s="28"/>
      <c r="CW355" s="28"/>
      <c r="CX355" s="28"/>
      <c r="CY355" s="28"/>
      <c r="CZ355" s="28"/>
      <c r="DA355" s="28"/>
      <c r="DB355" s="28"/>
      <c r="DC355" s="28"/>
      <c r="DD355" s="28"/>
      <c r="DE355" s="28"/>
      <c r="DF355" s="28"/>
      <c r="DG355" s="28"/>
      <c r="DH355" s="28"/>
      <c r="DI355" s="28"/>
      <c r="DJ355" s="28"/>
      <c r="DK355" s="28"/>
      <c r="DL355" s="28"/>
      <c r="DM355" s="28"/>
      <c r="DN355" s="28"/>
      <c r="DO355" s="28"/>
      <c r="DP355" s="28"/>
      <c r="DQ355" s="28"/>
      <c r="DR355" s="28"/>
      <c r="DS355" s="28"/>
      <c r="DT355" s="28"/>
      <c r="DU355" s="28"/>
      <c r="DV355" s="28"/>
      <c r="DW355" s="28"/>
      <c r="DX355" s="28"/>
      <c r="DY355" s="28"/>
      <c r="DZ355" s="28"/>
      <c r="EA355" s="28"/>
      <c r="EB355" s="28"/>
      <c r="EC355" s="28"/>
      <c r="ED355" s="28"/>
      <c r="EE355" s="28"/>
      <c r="EF355" s="28"/>
      <c r="EG355" s="28"/>
      <c r="EH355" s="28"/>
      <c r="EI355" s="28"/>
      <c r="EJ355" s="28"/>
      <c r="EK355" s="28"/>
      <c r="EL355" s="28"/>
      <c r="EM355" s="28"/>
      <c r="EN355" s="28"/>
      <c r="EO355" s="28"/>
      <c r="EP355" s="28"/>
      <c r="EQ355" s="28"/>
      <c r="ER355" s="28"/>
      <c r="ES355" s="28"/>
      <c r="ET355" s="28"/>
      <c r="EU355" s="28"/>
      <c r="EV355" s="28"/>
      <c r="EW355" s="28"/>
      <c r="EX355" s="28"/>
      <c r="EY355" s="28"/>
      <c r="EZ355" s="28"/>
      <c r="FA355" s="28"/>
      <c r="FB355" s="28"/>
      <c r="FC355" s="28"/>
      <c r="FD355" s="28"/>
      <c r="FE355" s="28"/>
      <c r="FF355" s="28"/>
      <c r="FG355" s="28"/>
      <c r="FH355" s="28"/>
      <c r="FI355" s="28"/>
      <c r="FJ355" s="28"/>
      <c r="FK355" s="28"/>
      <c r="FL355" s="28"/>
      <c r="FM355" s="28"/>
      <c r="FN355" s="28"/>
      <c r="FO355" s="28"/>
      <c r="FP355" s="28"/>
      <c r="FQ355" s="28"/>
      <c r="FR355" s="28"/>
      <c r="FS355" s="28"/>
      <c r="FT355" s="28"/>
      <c r="FU355" s="28"/>
      <c r="FV355" s="28"/>
      <c r="FW355" s="28"/>
      <c r="FX355" s="28"/>
      <c r="FY355" s="28"/>
      <c r="FZ355" s="28"/>
      <c r="GA355" s="28"/>
      <c r="GB355" s="28"/>
      <c r="GC355" s="28"/>
      <c r="GD355" s="28"/>
      <c r="GE355" s="28"/>
      <c r="GF355" s="28"/>
      <c r="GG355" s="28"/>
      <c r="GH355" s="28"/>
      <c r="GI355" s="28"/>
      <c r="GJ355" s="28"/>
      <c r="GK355" s="28"/>
      <c r="GL355" s="28"/>
      <c r="GM355" s="28"/>
      <c r="GN355" s="28"/>
      <c r="GO355" s="28"/>
      <c r="GP355" s="28"/>
      <c r="GQ355" s="28"/>
      <c r="GR355" s="28"/>
      <c r="GS355" s="28"/>
      <c r="GT355" s="28"/>
      <c r="GU355" s="28"/>
      <c r="GV355" s="28"/>
      <c r="GW355" s="28"/>
      <c r="GX355" s="28"/>
      <c r="GY355" s="28"/>
      <c r="GZ355" s="28"/>
      <c r="HA355" s="28"/>
      <c r="HB355" s="28"/>
      <c r="HC355" s="28"/>
      <c r="HD355" s="28"/>
      <c r="HE355" s="28"/>
      <c r="HF355" s="28"/>
      <c r="HG355" s="28"/>
      <c r="HH355" s="28"/>
      <c r="HI355" s="28"/>
      <c r="HJ355" s="28"/>
      <c r="HK355" s="28"/>
      <c r="HL355" s="28"/>
      <c r="HM355" s="28"/>
      <c r="HN355" s="28"/>
      <c r="HO355" s="28"/>
      <c r="HP355" s="28"/>
      <c r="HQ355" s="28"/>
      <c r="HR355" s="28"/>
      <c r="HS355" s="28"/>
      <c r="HT355" s="28"/>
      <c r="HU355" s="28"/>
      <c r="HV355" s="28"/>
      <c r="HW355" s="28"/>
      <c r="HX355" s="28"/>
      <c r="HY355" s="28"/>
      <c r="HZ355" s="28"/>
      <c r="IA355" s="28"/>
      <c r="IB355" s="28"/>
      <c r="IC355" s="28"/>
      <c r="ID355" s="28"/>
      <c r="IE355" s="28"/>
      <c r="IF355" s="28"/>
      <c r="IG355" s="28"/>
      <c r="IH355" s="28"/>
      <c r="II355" s="28"/>
      <c r="IJ355" s="28"/>
      <c r="IK355" s="28"/>
      <c r="IL355" s="28"/>
      <c r="IM355" s="28"/>
      <c r="IN355" s="28"/>
      <c r="IO355" s="28"/>
      <c r="IP355" s="28"/>
      <c r="IQ355" s="28"/>
      <c r="IR355" s="28"/>
      <c r="IS355" s="28"/>
      <c r="IT355" s="28"/>
      <c r="IU355" s="28"/>
      <c r="IV355" s="28"/>
    </row>
    <row r="356" spans="1:256" s="28" customFormat="1" ht="47.25" x14ac:dyDescent="0.25">
      <c r="A356" s="34" t="s">
        <v>427</v>
      </c>
      <c r="B356" s="43">
        <v>12</v>
      </c>
      <c r="C356" s="33"/>
      <c r="D356" s="27">
        <f>D357</f>
        <v>1743.7</v>
      </c>
      <c r="E356" s="27">
        <f t="shared" ref="E356:F357" si="158">E357</f>
        <v>1743.7</v>
      </c>
      <c r="F356" s="27">
        <f t="shared" si="158"/>
        <v>1743.7</v>
      </c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F356" s="16"/>
      <c r="AG356" s="16"/>
      <c r="AH356" s="16"/>
      <c r="AI356" s="16"/>
      <c r="AJ356" s="16"/>
      <c r="AK356" s="16"/>
      <c r="AL356" s="16"/>
      <c r="AM356" s="16"/>
      <c r="AN356" s="16"/>
      <c r="AO356" s="16"/>
      <c r="AP356" s="16"/>
      <c r="AQ356" s="16"/>
      <c r="AR356" s="16"/>
      <c r="AS356" s="16"/>
      <c r="AT356" s="16"/>
      <c r="AU356" s="16"/>
      <c r="AV356" s="16"/>
      <c r="AW356" s="16"/>
      <c r="AX356" s="16"/>
      <c r="AY356" s="16"/>
      <c r="AZ356" s="16"/>
      <c r="BA356" s="16"/>
      <c r="BB356" s="16"/>
      <c r="BC356" s="16"/>
      <c r="BD356" s="16"/>
      <c r="BE356" s="16"/>
      <c r="BF356" s="16"/>
      <c r="BG356" s="16"/>
      <c r="BH356" s="16"/>
      <c r="BI356" s="16"/>
      <c r="BJ356" s="16"/>
      <c r="BK356" s="16"/>
      <c r="BL356" s="16"/>
      <c r="BM356" s="16"/>
      <c r="BN356" s="16"/>
      <c r="BO356" s="16"/>
      <c r="BP356" s="16"/>
      <c r="BQ356" s="16"/>
      <c r="BR356" s="16"/>
      <c r="BS356" s="16"/>
      <c r="BT356" s="16"/>
      <c r="BU356" s="16"/>
      <c r="BV356" s="16"/>
      <c r="BW356" s="16"/>
      <c r="BX356" s="16"/>
      <c r="BY356" s="16"/>
      <c r="BZ356" s="16"/>
      <c r="CA356" s="16"/>
      <c r="CB356" s="16"/>
      <c r="CC356" s="16"/>
      <c r="CD356" s="16"/>
      <c r="CE356" s="16"/>
      <c r="CF356" s="16"/>
      <c r="CG356" s="16"/>
      <c r="CH356" s="16"/>
      <c r="CI356" s="16"/>
      <c r="CJ356" s="16"/>
      <c r="CK356" s="16"/>
      <c r="CL356" s="16"/>
      <c r="CM356" s="16"/>
      <c r="CN356" s="16"/>
      <c r="CO356" s="16"/>
      <c r="CP356" s="16"/>
      <c r="CQ356" s="16"/>
      <c r="CR356" s="16"/>
      <c r="CS356" s="16"/>
      <c r="CT356" s="16"/>
      <c r="CU356" s="16"/>
      <c r="CV356" s="16"/>
      <c r="CW356" s="16"/>
      <c r="CX356" s="16"/>
      <c r="CY356" s="16"/>
      <c r="CZ356" s="16"/>
      <c r="DA356" s="16"/>
      <c r="DB356" s="16"/>
      <c r="DC356" s="16"/>
      <c r="DD356" s="16"/>
      <c r="DE356" s="16"/>
      <c r="DF356" s="16"/>
      <c r="DG356" s="16"/>
      <c r="DH356" s="16"/>
      <c r="DI356" s="16"/>
      <c r="DJ356" s="16"/>
      <c r="DK356" s="16"/>
      <c r="DL356" s="16"/>
      <c r="DM356" s="16"/>
      <c r="DN356" s="16"/>
      <c r="DO356" s="16"/>
      <c r="DP356" s="16"/>
      <c r="DQ356" s="16"/>
      <c r="DR356" s="16"/>
      <c r="DS356" s="16"/>
      <c r="DT356" s="16"/>
      <c r="DU356" s="16"/>
      <c r="DV356" s="16"/>
      <c r="DW356" s="16"/>
      <c r="DX356" s="16"/>
      <c r="DY356" s="16"/>
      <c r="DZ356" s="16"/>
      <c r="EA356" s="16"/>
      <c r="EB356" s="16"/>
      <c r="EC356" s="16"/>
      <c r="ED356" s="16"/>
      <c r="EE356" s="16"/>
      <c r="EF356" s="16"/>
      <c r="EG356" s="16"/>
      <c r="EH356" s="16"/>
      <c r="EI356" s="16"/>
      <c r="EJ356" s="16"/>
      <c r="EK356" s="16"/>
      <c r="EL356" s="16"/>
      <c r="EM356" s="16"/>
      <c r="EN356" s="16"/>
      <c r="EO356" s="16"/>
      <c r="EP356" s="16"/>
      <c r="EQ356" s="16"/>
      <c r="ER356" s="16"/>
      <c r="ES356" s="16"/>
      <c r="ET356" s="16"/>
      <c r="EU356" s="16"/>
      <c r="EV356" s="16"/>
      <c r="EW356" s="16"/>
      <c r="EX356" s="16"/>
      <c r="EY356" s="16"/>
      <c r="EZ356" s="16"/>
      <c r="FA356" s="16"/>
      <c r="FB356" s="16"/>
      <c r="FC356" s="16"/>
      <c r="FD356" s="16"/>
      <c r="FE356" s="16"/>
      <c r="FF356" s="16"/>
      <c r="FG356" s="16"/>
      <c r="FH356" s="16"/>
      <c r="FI356" s="16"/>
      <c r="FJ356" s="16"/>
      <c r="FK356" s="16"/>
      <c r="FL356" s="16"/>
      <c r="FM356" s="16"/>
      <c r="FN356" s="16"/>
      <c r="FO356" s="16"/>
      <c r="FP356" s="16"/>
      <c r="FQ356" s="16"/>
      <c r="FR356" s="16"/>
      <c r="FS356" s="16"/>
      <c r="FT356" s="16"/>
      <c r="FU356" s="16"/>
      <c r="FV356" s="16"/>
      <c r="FW356" s="16"/>
      <c r="FX356" s="16"/>
      <c r="FY356" s="16"/>
      <c r="FZ356" s="16"/>
      <c r="GA356" s="16"/>
      <c r="GB356" s="16"/>
      <c r="GC356" s="16"/>
      <c r="GD356" s="16"/>
      <c r="GE356" s="16"/>
      <c r="GF356" s="16"/>
      <c r="GG356" s="16"/>
      <c r="GH356" s="16"/>
      <c r="GI356" s="16"/>
      <c r="GJ356" s="16"/>
      <c r="GK356" s="16"/>
      <c r="GL356" s="16"/>
      <c r="GM356" s="16"/>
      <c r="GN356" s="16"/>
      <c r="GO356" s="16"/>
      <c r="GP356" s="16"/>
      <c r="GQ356" s="16"/>
      <c r="GR356" s="16"/>
      <c r="GS356" s="16"/>
      <c r="GT356" s="16"/>
      <c r="GU356" s="16"/>
      <c r="GV356" s="16"/>
      <c r="GW356" s="16"/>
      <c r="GX356" s="16"/>
      <c r="GY356" s="16"/>
      <c r="GZ356" s="16"/>
      <c r="HA356" s="16"/>
      <c r="HB356" s="16"/>
      <c r="HC356" s="16"/>
      <c r="HD356" s="16"/>
      <c r="HE356" s="16"/>
      <c r="HF356" s="16"/>
      <c r="HG356" s="16"/>
      <c r="HH356" s="16"/>
      <c r="HI356" s="16"/>
      <c r="HJ356" s="16"/>
      <c r="HK356" s="16"/>
      <c r="HL356" s="16"/>
      <c r="HM356" s="16"/>
      <c r="HN356" s="16"/>
      <c r="HO356" s="16"/>
      <c r="HP356" s="16"/>
      <c r="HQ356" s="16"/>
      <c r="HR356" s="16"/>
      <c r="HS356" s="16"/>
      <c r="HT356" s="16"/>
      <c r="HU356" s="16"/>
      <c r="HV356" s="16"/>
      <c r="HW356" s="16"/>
      <c r="HX356" s="16"/>
      <c r="HY356" s="16"/>
      <c r="HZ356" s="16"/>
      <c r="IA356" s="16"/>
      <c r="IB356" s="16"/>
      <c r="IC356" s="16"/>
      <c r="ID356" s="16"/>
      <c r="IE356" s="16"/>
      <c r="IF356" s="16"/>
      <c r="IG356" s="16"/>
      <c r="IH356" s="16"/>
      <c r="II356" s="16"/>
      <c r="IJ356" s="16"/>
      <c r="IK356" s="16"/>
      <c r="IL356" s="16"/>
      <c r="IM356" s="16"/>
      <c r="IN356" s="16"/>
      <c r="IO356" s="16"/>
      <c r="IP356" s="16"/>
      <c r="IQ356" s="16"/>
      <c r="IR356" s="16"/>
      <c r="IS356" s="16"/>
      <c r="IT356" s="16"/>
      <c r="IU356" s="16"/>
      <c r="IV356" s="16"/>
    </row>
    <row r="357" spans="1:256" ht="31.5" x14ac:dyDescent="0.25">
      <c r="A357" s="29" t="s">
        <v>637</v>
      </c>
      <c r="B357" s="30" t="s">
        <v>351</v>
      </c>
      <c r="C357" s="31"/>
      <c r="D357" s="32">
        <f>D358</f>
        <v>1743.7</v>
      </c>
      <c r="E357" s="32">
        <f t="shared" si="158"/>
        <v>1743.7</v>
      </c>
      <c r="F357" s="32">
        <f t="shared" si="158"/>
        <v>1743.7</v>
      </c>
    </row>
    <row r="358" spans="1:256" ht="47.25" x14ac:dyDescent="0.25">
      <c r="A358" s="29" t="s">
        <v>201</v>
      </c>
      <c r="B358" s="30" t="s">
        <v>351</v>
      </c>
      <c r="C358" s="31" t="s">
        <v>229</v>
      </c>
      <c r="D358" s="32">
        <v>1743.7</v>
      </c>
      <c r="E358" s="32">
        <v>1743.7</v>
      </c>
      <c r="F358" s="32">
        <v>1743.7</v>
      </c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F358" s="28"/>
      <c r="AG358" s="28"/>
      <c r="AH358" s="28"/>
      <c r="AI358" s="28"/>
      <c r="AJ358" s="28"/>
      <c r="AK358" s="28"/>
      <c r="AL358" s="28"/>
      <c r="AM358" s="28"/>
      <c r="AN358" s="28"/>
      <c r="AO358" s="28"/>
      <c r="AP358" s="28"/>
      <c r="AQ358" s="28"/>
      <c r="AR358" s="28"/>
      <c r="AS358" s="28"/>
      <c r="AT358" s="28"/>
      <c r="AU358" s="28"/>
      <c r="AV358" s="28"/>
      <c r="AW358" s="28"/>
      <c r="AX358" s="28"/>
      <c r="AY358" s="28"/>
      <c r="AZ358" s="28"/>
      <c r="BA358" s="28"/>
      <c r="BB358" s="28"/>
      <c r="BC358" s="28"/>
      <c r="BD358" s="28"/>
      <c r="BE358" s="28"/>
      <c r="BF358" s="28"/>
      <c r="BG358" s="28"/>
      <c r="BH358" s="28"/>
      <c r="BI358" s="28"/>
      <c r="BJ358" s="28"/>
      <c r="BK358" s="28"/>
      <c r="BL358" s="28"/>
      <c r="BM358" s="28"/>
      <c r="BN358" s="28"/>
      <c r="BO358" s="28"/>
      <c r="BP358" s="28"/>
      <c r="BQ358" s="28"/>
      <c r="BR358" s="28"/>
      <c r="BS358" s="28"/>
      <c r="BT358" s="28"/>
      <c r="BU358" s="28"/>
      <c r="BV358" s="28"/>
      <c r="BW358" s="28"/>
      <c r="BX358" s="28"/>
      <c r="BY358" s="28"/>
      <c r="BZ358" s="28"/>
      <c r="CA358" s="28"/>
      <c r="CB358" s="28"/>
      <c r="CC358" s="28"/>
      <c r="CD358" s="28"/>
      <c r="CE358" s="28"/>
      <c r="CF358" s="28"/>
      <c r="CG358" s="28"/>
      <c r="CH358" s="28"/>
      <c r="CI358" s="28"/>
      <c r="CJ358" s="28"/>
      <c r="CK358" s="28"/>
      <c r="CL358" s="28"/>
      <c r="CM358" s="28"/>
      <c r="CN358" s="28"/>
      <c r="CO358" s="28"/>
      <c r="CP358" s="28"/>
      <c r="CQ358" s="28"/>
      <c r="CR358" s="28"/>
      <c r="CS358" s="28"/>
      <c r="CT358" s="28"/>
      <c r="CU358" s="28"/>
      <c r="CV358" s="28"/>
      <c r="CW358" s="28"/>
      <c r="CX358" s="28"/>
      <c r="CY358" s="28"/>
      <c r="CZ358" s="28"/>
      <c r="DA358" s="28"/>
      <c r="DB358" s="28"/>
      <c r="DC358" s="28"/>
      <c r="DD358" s="28"/>
      <c r="DE358" s="28"/>
      <c r="DF358" s="28"/>
      <c r="DG358" s="28"/>
      <c r="DH358" s="28"/>
      <c r="DI358" s="28"/>
      <c r="DJ358" s="28"/>
      <c r="DK358" s="28"/>
      <c r="DL358" s="28"/>
      <c r="DM358" s="28"/>
      <c r="DN358" s="28"/>
      <c r="DO358" s="28"/>
      <c r="DP358" s="28"/>
      <c r="DQ358" s="28"/>
      <c r="DR358" s="28"/>
      <c r="DS358" s="28"/>
      <c r="DT358" s="28"/>
      <c r="DU358" s="28"/>
      <c r="DV358" s="28"/>
      <c r="DW358" s="28"/>
      <c r="DX358" s="28"/>
      <c r="DY358" s="28"/>
      <c r="DZ358" s="28"/>
      <c r="EA358" s="28"/>
      <c r="EB358" s="28"/>
      <c r="EC358" s="28"/>
      <c r="ED358" s="28"/>
      <c r="EE358" s="28"/>
      <c r="EF358" s="28"/>
      <c r="EG358" s="28"/>
      <c r="EH358" s="28"/>
      <c r="EI358" s="28"/>
      <c r="EJ358" s="28"/>
      <c r="EK358" s="28"/>
      <c r="EL358" s="28"/>
      <c r="EM358" s="28"/>
      <c r="EN358" s="28"/>
      <c r="EO358" s="28"/>
      <c r="EP358" s="28"/>
      <c r="EQ358" s="28"/>
      <c r="ER358" s="28"/>
      <c r="ES358" s="28"/>
      <c r="ET358" s="28"/>
      <c r="EU358" s="28"/>
      <c r="EV358" s="28"/>
      <c r="EW358" s="28"/>
      <c r="EX358" s="28"/>
      <c r="EY358" s="28"/>
      <c r="EZ358" s="28"/>
      <c r="FA358" s="28"/>
      <c r="FB358" s="28"/>
      <c r="FC358" s="28"/>
      <c r="FD358" s="28"/>
      <c r="FE358" s="28"/>
      <c r="FF358" s="28"/>
      <c r="FG358" s="28"/>
      <c r="FH358" s="28"/>
      <c r="FI358" s="28"/>
      <c r="FJ358" s="28"/>
      <c r="FK358" s="28"/>
      <c r="FL358" s="28"/>
      <c r="FM358" s="28"/>
      <c r="FN358" s="28"/>
      <c r="FO358" s="28"/>
      <c r="FP358" s="28"/>
      <c r="FQ358" s="28"/>
      <c r="FR358" s="28"/>
      <c r="FS358" s="28"/>
      <c r="FT358" s="28"/>
      <c r="FU358" s="28"/>
      <c r="FV358" s="28"/>
      <c r="FW358" s="28"/>
      <c r="FX358" s="28"/>
      <c r="FY358" s="28"/>
      <c r="FZ358" s="28"/>
      <c r="GA358" s="28"/>
      <c r="GB358" s="28"/>
      <c r="GC358" s="28"/>
      <c r="GD358" s="28"/>
      <c r="GE358" s="28"/>
      <c r="GF358" s="28"/>
      <c r="GG358" s="28"/>
      <c r="GH358" s="28"/>
      <c r="GI358" s="28"/>
      <c r="GJ358" s="28"/>
      <c r="GK358" s="28"/>
      <c r="GL358" s="28"/>
      <c r="GM358" s="28"/>
      <c r="GN358" s="28"/>
      <c r="GO358" s="28"/>
      <c r="GP358" s="28"/>
      <c r="GQ358" s="28"/>
      <c r="GR358" s="28"/>
      <c r="GS358" s="28"/>
      <c r="GT358" s="28"/>
      <c r="GU358" s="28"/>
      <c r="GV358" s="28"/>
      <c r="GW358" s="28"/>
      <c r="GX358" s="28"/>
      <c r="GY358" s="28"/>
      <c r="GZ358" s="28"/>
      <c r="HA358" s="28"/>
      <c r="HB358" s="28"/>
      <c r="HC358" s="28"/>
      <c r="HD358" s="28"/>
      <c r="HE358" s="28"/>
      <c r="HF358" s="28"/>
      <c r="HG358" s="28"/>
      <c r="HH358" s="28"/>
      <c r="HI358" s="28"/>
      <c r="HJ358" s="28"/>
      <c r="HK358" s="28"/>
      <c r="HL358" s="28"/>
      <c r="HM358" s="28"/>
      <c r="HN358" s="28"/>
      <c r="HO358" s="28"/>
      <c r="HP358" s="28"/>
      <c r="HQ358" s="28"/>
      <c r="HR358" s="28"/>
      <c r="HS358" s="28"/>
      <c r="HT358" s="28"/>
      <c r="HU358" s="28"/>
      <c r="HV358" s="28"/>
      <c r="HW358" s="28"/>
      <c r="HX358" s="28"/>
      <c r="HY358" s="28"/>
      <c r="HZ358" s="28"/>
      <c r="IA358" s="28"/>
      <c r="IB358" s="28"/>
      <c r="IC358" s="28"/>
      <c r="ID358" s="28"/>
      <c r="IE358" s="28"/>
      <c r="IF358" s="28"/>
      <c r="IG358" s="28"/>
      <c r="IH358" s="28"/>
      <c r="II358" s="28"/>
      <c r="IJ358" s="28"/>
      <c r="IK358" s="28"/>
      <c r="IL358" s="28"/>
      <c r="IM358" s="28"/>
      <c r="IN358" s="28"/>
      <c r="IO358" s="28"/>
      <c r="IP358" s="28"/>
      <c r="IQ358" s="28"/>
      <c r="IR358" s="28"/>
      <c r="IS358" s="28"/>
      <c r="IT358" s="28"/>
      <c r="IU358" s="28"/>
      <c r="IV358" s="28"/>
    </row>
    <row r="359" spans="1:256" s="28" customFormat="1" ht="47.25" x14ac:dyDescent="0.25">
      <c r="A359" s="62" t="s">
        <v>428</v>
      </c>
      <c r="B359" s="43">
        <v>13</v>
      </c>
      <c r="C359" s="33"/>
      <c r="D359" s="27">
        <f>D360</f>
        <v>167.9</v>
      </c>
      <c r="E359" s="27">
        <f t="shared" ref="E359:F360" si="159">E360</f>
        <v>117.5</v>
      </c>
      <c r="F359" s="27">
        <f t="shared" si="159"/>
        <v>117.5</v>
      </c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F359" s="16"/>
      <c r="AG359" s="16"/>
      <c r="AH359" s="16"/>
      <c r="AI359" s="16"/>
      <c r="AJ359" s="16"/>
      <c r="AK359" s="16"/>
      <c r="AL359" s="16"/>
      <c r="AM359" s="16"/>
      <c r="AN359" s="16"/>
      <c r="AO359" s="16"/>
      <c r="AP359" s="16"/>
      <c r="AQ359" s="16"/>
      <c r="AR359" s="16"/>
      <c r="AS359" s="16"/>
      <c r="AT359" s="16"/>
      <c r="AU359" s="16"/>
      <c r="AV359" s="16"/>
      <c r="AW359" s="16"/>
      <c r="AX359" s="16"/>
      <c r="AY359" s="16"/>
      <c r="AZ359" s="16"/>
      <c r="BA359" s="16"/>
      <c r="BB359" s="16"/>
      <c r="BC359" s="16"/>
      <c r="BD359" s="16"/>
      <c r="BE359" s="16"/>
      <c r="BF359" s="16"/>
      <c r="BG359" s="16"/>
      <c r="BH359" s="16"/>
      <c r="BI359" s="16"/>
      <c r="BJ359" s="16"/>
      <c r="BK359" s="16"/>
      <c r="BL359" s="16"/>
      <c r="BM359" s="16"/>
      <c r="BN359" s="16"/>
      <c r="BO359" s="16"/>
      <c r="BP359" s="16"/>
      <c r="BQ359" s="16"/>
      <c r="BR359" s="16"/>
      <c r="BS359" s="16"/>
      <c r="BT359" s="16"/>
      <c r="BU359" s="16"/>
      <c r="BV359" s="16"/>
      <c r="BW359" s="16"/>
      <c r="BX359" s="16"/>
      <c r="BY359" s="16"/>
      <c r="BZ359" s="16"/>
      <c r="CA359" s="16"/>
      <c r="CB359" s="16"/>
      <c r="CC359" s="16"/>
      <c r="CD359" s="16"/>
      <c r="CE359" s="16"/>
      <c r="CF359" s="16"/>
      <c r="CG359" s="16"/>
      <c r="CH359" s="16"/>
      <c r="CI359" s="16"/>
      <c r="CJ359" s="16"/>
      <c r="CK359" s="16"/>
      <c r="CL359" s="16"/>
      <c r="CM359" s="16"/>
      <c r="CN359" s="16"/>
      <c r="CO359" s="16"/>
      <c r="CP359" s="16"/>
      <c r="CQ359" s="16"/>
      <c r="CR359" s="16"/>
      <c r="CS359" s="16"/>
      <c r="CT359" s="16"/>
      <c r="CU359" s="16"/>
      <c r="CV359" s="16"/>
      <c r="CW359" s="16"/>
      <c r="CX359" s="16"/>
      <c r="CY359" s="16"/>
      <c r="CZ359" s="16"/>
      <c r="DA359" s="16"/>
      <c r="DB359" s="16"/>
      <c r="DC359" s="16"/>
      <c r="DD359" s="16"/>
      <c r="DE359" s="16"/>
      <c r="DF359" s="16"/>
      <c r="DG359" s="16"/>
      <c r="DH359" s="16"/>
      <c r="DI359" s="16"/>
      <c r="DJ359" s="16"/>
      <c r="DK359" s="16"/>
      <c r="DL359" s="16"/>
      <c r="DM359" s="16"/>
      <c r="DN359" s="16"/>
      <c r="DO359" s="16"/>
      <c r="DP359" s="16"/>
      <c r="DQ359" s="16"/>
      <c r="DR359" s="16"/>
      <c r="DS359" s="16"/>
      <c r="DT359" s="16"/>
      <c r="DU359" s="16"/>
      <c r="DV359" s="16"/>
      <c r="DW359" s="16"/>
      <c r="DX359" s="16"/>
      <c r="DY359" s="16"/>
      <c r="DZ359" s="16"/>
      <c r="EA359" s="16"/>
      <c r="EB359" s="16"/>
      <c r="EC359" s="16"/>
      <c r="ED359" s="16"/>
      <c r="EE359" s="16"/>
      <c r="EF359" s="16"/>
      <c r="EG359" s="16"/>
      <c r="EH359" s="16"/>
      <c r="EI359" s="16"/>
      <c r="EJ359" s="16"/>
      <c r="EK359" s="16"/>
      <c r="EL359" s="16"/>
      <c r="EM359" s="16"/>
      <c r="EN359" s="16"/>
      <c r="EO359" s="16"/>
      <c r="EP359" s="16"/>
      <c r="EQ359" s="16"/>
      <c r="ER359" s="16"/>
      <c r="ES359" s="16"/>
      <c r="ET359" s="16"/>
      <c r="EU359" s="16"/>
      <c r="EV359" s="16"/>
      <c r="EW359" s="16"/>
      <c r="EX359" s="16"/>
      <c r="EY359" s="16"/>
      <c r="EZ359" s="16"/>
      <c r="FA359" s="16"/>
      <c r="FB359" s="16"/>
      <c r="FC359" s="16"/>
      <c r="FD359" s="16"/>
      <c r="FE359" s="16"/>
      <c r="FF359" s="16"/>
      <c r="FG359" s="16"/>
      <c r="FH359" s="16"/>
      <c r="FI359" s="16"/>
      <c r="FJ359" s="16"/>
      <c r="FK359" s="16"/>
      <c r="FL359" s="16"/>
      <c r="FM359" s="16"/>
      <c r="FN359" s="16"/>
      <c r="FO359" s="16"/>
      <c r="FP359" s="16"/>
      <c r="FQ359" s="16"/>
      <c r="FR359" s="16"/>
      <c r="FS359" s="16"/>
      <c r="FT359" s="16"/>
      <c r="FU359" s="16"/>
      <c r="FV359" s="16"/>
      <c r="FW359" s="16"/>
      <c r="FX359" s="16"/>
      <c r="FY359" s="16"/>
      <c r="FZ359" s="16"/>
      <c r="GA359" s="16"/>
      <c r="GB359" s="16"/>
      <c r="GC359" s="16"/>
      <c r="GD359" s="16"/>
      <c r="GE359" s="16"/>
      <c r="GF359" s="16"/>
      <c r="GG359" s="16"/>
      <c r="GH359" s="16"/>
      <c r="GI359" s="16"/>
      <c r="GJ359" s="16"/>
      <c r="GK359" s="16"/>
      <c r="GL359" s="16"/>
      <c r="GM359" s="16"/>
      <c r="GN359" s="16"/>
      <c r="GO359" s="16"/>
      <c r="GP359" s="16"/>
      <c r="GQ359" s="16"/>
      <c r="GR359" s="16"/>
      <c r="GS359" s="16"/>
      <c r="GT359" s="16"/>
      <c r="GU359" s="16"/>
      <c r="GV359" s="16"/>
      <c r="GW359" s="16"/>
      <c r="GX359" s="16"/>
      <c r="GY359" s="16"/>
      <c r="GZ359" s="16"/>
      <c r="HA359" s="16"/>
      <c r="HB359" s="16"/>
      <c r="HC359" s="16"/>
      <c r="HD359" s="16"/>
      <c r="HE359" s="16"/>
      <c r="HF359" s="16"/>
      <c r="HG359" s="16"/>
      <c r="HH359" s="16"/>
      <c r="HI359" s="16"/>
      <c r="HJ359" s="16"/>
      <c r="HK359" s="16"/>
      <c r="HL359" s="16"/>
      <c r="HM359" s="16"/>
      <c r="HN359" s="16"/>
      <c r="HO359" s="16"/>
      <c r="HP359" s="16"/>
      <c r="HQ359" s="16"/>
      <c r="HR359" s="16"/>
      <c r="HS359" s="16"/>
      <c r="HT359" s="16"/>
      <c r="HU359" s="16"/>
      <c r="HV359" s="16"/>
      <c r="HW359" s="16"/>
      <c r="HX359" s="16"/>
      <c r="HY359" s="16"/>
      <c r="HZ359" s="16"/>
      <c r="IA359" s="16"/>
      <c r="IB359" s="16"/>
      <c r="IC359" s="16"/>
      <c r="ID359" s="16"/>
      <c r="IE359" s="16"/>
      <c r="IF359" s="16"/>
      <c r="IG359" s="16"/>
      <c r="IH359" s="16"/>
      <c r="II359" s="16"/>
      <c r="IJ359" s="16"/>
      <c r="IK359" s="16"/>
      <c r="IL359" s="16"/>
      <c r="IM359" s="16"/>
      <c r="IN359" s="16"/>
      <c r="IO359" s="16"/>
      <c r="IP359" s="16"/>
      <c r="IQ359" s="16"/>
      <c r="IR359" s="16"/>
      <c r="IS359" s="16"/>
      <c r="IT359" s="16"/>
      <c r="IU359" s="16"/>
      <c r="IV359" s="16"/>
    </row>
    <row r="360" spans="1:256" ht="31.5" x14ac:dyDescent="0.25">
      <c r="A360" s="29" t="s">
        <v>681</v>
      </c>
      <c r="B360" s="30" t="s">
        <v>352</v>
      </c>
      <c r="C360" s="31"/>
      <c r="D360" s="32">
        <f>D361</f>
        <v>167.9</v>
      </c>
      <c r="E360" s="32">
        <f t="shared" si="159"/>
        <v>117.5</v>
      </c>
      <c r="F360" s="32">
        <f t="shared" si="159"/>
        <v>117.5</v>
      </c>
    </row>
    <row r="361" spans="1:256" ht="47.25" x14ac:dyDescent="0.25">
      <c r="A361" s="29" t="s">
        <v>202</v>
      </c>
      <c r="B361" s="30" t="s">
        <v>352</v>
      </c>
      <c r="C361" s="31" t="s">
        <v>229</v>
      </c>
      <c r="D361" s="32">
        <v>167.9</v>
      </c>
      <c r="E361" s="32">
        <v>117.5</v>
      </c>
      <c r="F361" s="32">
        <v>117.5</v>
      </c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F361" s="28"/>
      <c r="AG361" s="28"/>
      <c r="AH361" s="28"/>
      <c r="AI361" s="28"/>
      <c r="AJ361" s="28"/>
      <c r="AK361" s="28"/>
      <c r="AL361" s="28"/>
      <c r="AM361" s="28"/>
      <c r="AN361" s="28"/>
      <c r="AO361" s="28"/>
      <c r="AP361" s="28"/>
      <c r="AQ361" s="28"/>
      <c r="AR361" s="28"/>
      <c r="AS361" s="28"/>
      <c r="AT361" s="28"/>
      <c r="AU361" s="28"/>
      <c r="AV361" s="28"/>
      <c r="AW361" s="28"/>
      <c r="AX361" s="28"/>
      <c r="AY361" s="28"/>
      <c r="AZ361" s="28"/>
      <c r="BA361" s="28"/>
      <c r="BB361" s="28"/>
      <c r="BC361" s="28"/>
      <c r="BD361" s="28"/>
      <c r="BE361" s="28"/>
      <c r="BF361" s="28"/>
      <c r="BG361" s="28"/>
      <c r="BH361" s="28"/>
      <c r="BI361" s="28"/>
      <c r="BJ361" s="28"/>
      <c r="BK361" s="28"/>
      <c r="BL361" s="28"/>
      <c r="BM361" s="28"/>
      <c r="BN361" s="28"/>
      <c r="BO361" s="28"/>
      <c r="BP361" s="28"/>
      <c r="BQ361" s="28"/>
      <c r="BR361" s="28"/>
      <c r="BS361" s="28"/>
      <c r="BT361" s="28"/>
      <c r="BU361" s="28"/>
      <c r="BV361" s="28"/>
      <c r="BW361" s="28"/>
      <c r="BX361" s="28"/>
      <c r="BY361" s="28"/>
      <c r="BZ361" s="28"/>
      <c r="CA361" s="28"/>
      <c r="CB361" s="28"/>
      <c r="CC361" s="28"/>
      <c r="CD361" s="28"/>
      <c r="CE361" s="28"/>
      <c r="CF361" s="28"/>
      <c r="CG361" s="28"/>
      <c r="CH361" s="28"/>
      <c r="CI361" s="28"/>
      <c r="CJ361" s="28"/>
      <c r="CK361" s="28"/>
      <c r="CL361" s="28"/>
      <c r="CM361" s="28"/>
      <c r="CN361" s="28"/>
      <c r="CO361" s="28"/>
      <c r="CP361" s="28"/>
      <c r="CQ361" s="28"/>
      <c r="CR361" s="28"/>
      <c r="CS361" s="28"/>
      <c r="CT361" s="28"/>
      <c r="CU361" s="28"/>
      <c r="CV361" s="28"/>
      <c r="CW361" s="28"/>
      <c r="CX361" s="28"/>
      <c r="CY361" s="28"/>
      <c r="CZ361" s="28"/>
      <c r="DA361" s="28"/>
      <c r="DB361" s="28"/>
      <c r="DC361" s="28"/>
      <c r="DD361" s="28"/>
      <c r="DE361" s="28"/>
      <c r="DF361" s="28"/>
      <c r="DG361" s="28"/>
      <c r="DH361" s="28"/>
      <c r="DI361" s="28"/>
      <c r="DJ361" s="28"/>
      <c r="DK361" s="28"/>
      <c r="DL361" s="28"/>
      <c r="DM361" s="28"/>
      <c r="DN361" s="28"/>
      <c r="DO361" s="28"/>
      <c r="DP361" s="28"/>
      <c r="DQ361" s="28"/>
      <c r="DR361" s="28"/>
      <c r="DS361" s="28"/>
      <c r="DT361" s="28"/>
      <c r="DU361" s="28"/>
      <c r="DV361" s="28"/>
      <c r="DW361" s="28"/>
      <c r="DX361" s="28"/>
      <c r="DY361" s="28"/>
      <c r="DZ361" s="28"/>
      <c r="EA361" s="28"/>
      <c r="EB361" s="28"/>
      <c r="EC361" s="28"/>
      <c r="ED361" s="28"/>
      <c r="EE361" s="28"/>
      <c r="EF361" s="28"/>
      <c r="EG361" s="28"/>
      <c r="EH361" s="28"/>
      <c r="EI361" s="28"/>
      <c r="EJ361" s="28"/>
      <c r="EK361" s="28"/>
      <c r="EL361" s="28"/>
      <c r="EM361" s="28"/>
      <c r="EN361" s="28"/>
      <c r="EO361" s="28"/>
      <c r="EP361" s="28"/>
      <c r="EQ361" s="28"/>
      <c r="ER361" s="28"/>
      <c r="ES361" s="28"/>
      <c r="ET361" s="28"/>
      <c r="EU361" s="28"/>
      <c r="EV361" s="28"/>
      <c r="EW361" s="28"/>
      <c r="EX361" s="28"/>
      <c r="EY361" s="28"/>
      <c r="EZ361" s="28"/>
      <c r="FA361" s="28"/>
      <c r="FB361" s="28"/>
      <c r="FC361" s="28"/>
      <c r="FD361" s="28"/>
      <c r="FE361" s="28"/>
      <c r="FF361" s="28"/>
      <c r="FG361" s="28"/>
      <c r="FH361" s="28"/>
      <c r="FI361" s="28"/>
      <c r="FJ361" s="28"/>
      <c r="FK361" s="28"/>
      <c r="FL361" s="28"/>
      <c r="FM361" s="28"/>
      <c r="FN361" s="28"/>
      <c r="FO361" s="28"/>
      <c r="FP361" s="28"/>
      <c r="FQ361" s="28"/>
      <c r="FR361" s="28"/>
      <c r="FS361" s="28"/>
      <c r="FT361" s="28"/>
      <c r="FU361" s="28"/>
      <c r="FV361" s="28"/>
      <c r="FW361" s="28"/>
      <c r="FX361" s="28"/>
      <c r="FY361" s="28"/>
      <c r="FZ361" s="28"/>
      <c r="GA361" s="28"/>
      <c r="GB361" s="28"/>
      <c r="GC361" s="28"/>
      <c r="GD361" s="28"/>
      <c r="GE361" s="28"/>
      <c r="GF361" s="28"/>
      <c r="GG361" s="28"/>
      <c r="GH361" s="28"/>
      <c r="GI361" s="28"/>
      <c r="GJ361" s="28"/>
      <c r="GK361" s="28"/>
      <c r="GL361" s="28"/>
      <c r="GM361" s="28"/>
      <c r="GN361" s="28"/>
      <c r="GO361" s="28"/>
      <c r="GP361" s="28"/>
      <c r="GQ361" s="28"/>
      <c r="GR361" s="28"/>
      <c r="GS361" s="28"/>
      <c r="GT361" s="28"/>
      <c r="GU361" s="28"/>
      <c r="GV361" s="28"/>
      <c r="GW361" s="28"/>
      <c r="GX361" s="28"/>
      <c r="GY361" s="28"/>
      <c r="GZ361" s="28"/>
      <c r="HA361" s="28"/>
      <c r="HB361" s="28"/>
      <c r="HC361" s="28"/>
      <c r="HD361" s="28"/>
      <c r="HE361" s="28"/>
      <c r="HF361" s="28"/>
      <c r="HG361" s="28"/>
      <c r="HH361" s="28"/>
      <c r="HI361" s="28"/>
      <c r="HJ361" s="28"/>
      <c r="HK361" s="28"/>
      <c r="HL361" s="28"/>
      <c r="HM361" s="28"/>
      <c r="HN361" s="28"/>
      <c r="HO361" s="28"/>
      <c r="HP361" s="28"/>
      <c r="HQ361" s="28"/>
      <c r="HR361" s="28"/>
      <c r="HS361" s="28"/>
      <c r="HT361" s="28"/>
      <c r="HU361" s="28"/>
      <c r="HV361" s="28"/>
      <c r="HW361" s="28"/>
      <c r="HX361" s="28"/>
      <c r="HY361" s="28"/>
      <c r="HZ361" s="28"/>
      <c r="IA361" s="28"/>
      <c r="IB361" s="28"/>
      <c r="IC361" s="28"/>
      <c r="ID361" s="28"/>
      <c r="IE361" s="28"/>
      <c r="IF361" s="28"/>
      <c r="IG361" s="28"/>
      <c r="IH361" s="28"/>
      <c r="II361" s="28"/>
      <c r="IJ361" s="28"/>
      <c r="IK361" s="28"/>
      <c r="IL361" s="28"/>
      <c r="IM361" s="28"/>
      <c r="IN361" s="28"/>
      <c r="IO361" s="28"/>
      <c r="IP361" s="28"/>
      <c r="IQ361" s="28"/>
      <c r="IR361" s="28"/>
      <c r="IS361" s="28"/>
      <c r="IT361" s="28"/>
      <c r="IU361" s="28"/>
      <c r="IV361" s="28"/>
    </row>
    <row r="362" spans="1:256" s="28" customFormat="1" ht="78.75" x14ac:dyDescent="0.25">
      <c r="A362" s="63" t="s">
        <v>429</v>
      </c>
      <c r="B362" s="43">
        <v>14</v>
      </c>
      <c r="C362" s="33"/>
      <c r="D362" s="27">
        <f>D363+D366+D371</f>
        <v>5574.5</v>
      </c>
      <c r="E362" s="27">
        <f t="shared" ref="E362:F362" si="160">E363+E366+E371</f>
        <v>7004.5</v>
      </c>
      <c r="F362" s="27">
        <f t="shared" si="160"/>
        <v>7004.5</v>
      </c>
    </row>
    <row r="363" spans="1:256" ht="31.5" x14ac:dyDescent="0.25">
      <c r="A363" s="50" t="s">
        <v>430</v>
      </c>
      <c r="B363" s="25" t="s">
        <v>438</v>
      </c>
      <c r="C363" s="33"/>
      <c r="D363" s="27">
        <f>D364</f>
        <v>0</v>
      </c>
      <c r="E363" s="27">
        <f t="shared" ref="E363:F364" si="161">E364</f>
        <v>1404.1</v>
      </c>
      <c r="F363" s="27">
        <f t="shared" si="161"/>
        <v>1404.1</v>
      </c>
      <c r="G363" s="28"/>
      <c r="H363" s="28"/>
      <c r="I363" s="28"/>
    </row>
    <row r="364" spans="1:256" ht="31.5" x14ac:dyDescent="0.25">
      <c r="A364" s="29" t="s">
        <v>682</v>
      </c>
      <c r="B364" s="30" t="s">
        <v>353</v>
      </c>
      <c r="C364" s="31"/>
      <c r="D364" s="32">
        <f>D365</f>
        <v>0</v>
      </c>
      <c r="E364" s="32">
        <f t="shared" si="161"/>
        <v>1404.1</v>
      </c>
      <c r="F364" s="32">
        <f t="shared" si="161"/>
        <v>1404.1</v>
      </c>
    </row>
    <row r="365" spans="1:256" s="28" customFormat="1" ht="47.25" x14ac:dyDescent="0.25">
      <c r="A365" s="29" t="s">
        <v>203</v>
      </c>
      <c r="B365" s="30" t="s">
        <v>353</v>
      </c>
      <c r="C365" s="31">
        <v>410</v>
      </c>
      <c r="D365" s="32">
        <v>0</v>
      </c>
      <c r="E365" s="32">
        <v>1404.1</v>
      </c>
      <c r="F365" s="32">
        <v>1404.1</v>
      </c>
      <c r="G365" s="16"/>
      <c r="H365" s="16"/>
      <c r="I365" s="16"/>
    </row>
    <row r="366" spans="1:256" x14ac:dyDescent="0.25">
      <c r="A366" s="64" t="s">
        <v>431</v>
      </c>
      <c r="B366" s="25" t="s">
        <v>439</v>
      </c>
      <c r="C366" s="33"/>
      <c r="D366" s="27">
        <f>D367+D369</f>
        <v>5553.8</v>
      </c>
      <c r="E366" s="27">
        <f t="shared" ref="E366:F366" si="162">E367+E369</f>
        <v>5581.8</v>
      </c>
      <c r="F366" s="27">
        <f t="shared" si="162"/>
        <v>5581.8</v>
      </c>
      <c r="G366" s="28"/>
      <c r="H366" s="28"/>
      <c r="I366" s="28"/>
    </row>
    <row r="367" spans="1:256" ht="47.25" x14ac:dyDescent="0.25">
      <c r="A367" s="29" t="s">
        <v>638</v>
      </c>
      <c r="B367" s="30" t="s">
        <v>354</v>
      </c>
      <c r="C367" s="31"/>
      <c r="D367" s="32">
        <f>D368</f>
        <v>1090.7</v>
      </c>
      <c r="E367" s="32">
        <f t="shared" ref="E367" si="163">E368</f>
        <v>1090.7</v>
      </c>
      <c r="F367" s="32">
        <f t="shared" ref="F367" si="164">F368</f>
        <v>1090.7</v>
      </c>
    </row>
    <row r="368" spans="1:256" ht="63" x14ac:dyDescent="0.25">
      <c r="A368" s="29" t="s">
        <v>207</v>
      </c>
      <c r="B368" s="30" t="s">
        <v>354</v>
      </c>
      <c r="C368" s="31" t="s">
        <v>301</v>
      </c>
      <c r="D368" s="32">
        <v>1090.7</v>
      </c>
      <c r="E368" s="32">
        <v>1090.7</v>
      </c>
      <c r="F368" s="32">
        <v>1090.7</v>
      </c>
    </row>
    <row r="369" spans="1:256" ht="47.25" x14ac:dyDescent="0.25">
      <c r="A369" s="29" t="s">
        <v>639</v>
      </c>
      <c r="B369" s="30" t="s">
        <v>208</v>
      </c>
      <c r="C369" s="31"/>
      <c r="D369" s="32">
        <f>D370</f>
        <v>4463.1000000000004</v>
      </c>
      <c r="E369" s="32">
        <f t="shared" ref="E369" si="165">E370</f>
        <v>4491.1000000000004</v>
      </c>
      <c r="F369" s="32">
        <f t="shared" ref="F369" si="166">F370</f>
        <v>4491.1000000000004</v>
      </c>
    </row>
    <row r="370" spans="1:256" ht="63" x14ac:dyDescent="0.25">
      <c r="A370" s="29" t="s">
        <v>209</v>
      </c>
      <c r="B370" s="30" t="s">
        <v>208</v>
      </c>
      <c r="C370" s="31" t="s">
        <v>301</v>
      </c>
      <c r="D370" s="32">
        <v>4463.1000000000004</v>
      </c>
      <c r="E370" s="32">
        <v>4491.1000000000004</v>
      </c>
      <c r="F370" s="32">
        <v>4491.1000000000004</v>
      </c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F370" s="28"/>
      <c r="AG370" s="28"/>
      <c r="AH370" s="28"/>
      <c r="AI370" s="28"/>
      <c r="AJ370" s="28"/>
      <c r="AK370" s="28"/>
      <c r="AL370" s="28"/>
      <c r="AM370" s="28"/>
      <c r="AN370" s="28"/>
      <c r="AO370" s="28"/>
      <c r="AP370" s="28"/>
      <c r="AQ370" s="28"/>
      <c r="AR370" s="28"/>
      <c r="AS370" s="28"/>
      <c r="AT370" s="28"/>
      <c r="AU370" s="28"/>
      <c r="AV370" s="28"/>
      <c r="AW370" s="28"/>
      <c r="AX370" s="28"/>
      <c r="AY370" s="28"/>
      <c r="AZ370" s="28"/>
      <c r="BA370" s="28"/>
      <c r="BB370" s="28"/>
      <c r="BC370" s="28"/>
      <c r="BD370" s="28"/>
      <c r="BE370" s="28"/>
      <c r="BF370" s="28"/>
      <c r="BG370" s="28"/>
      <c r="BH370" s="28"/>
      <c r="BI370" s="28"/>
      <c r="BJ370" s="28"/>
      <c r="BK370" s="28"/>
      <c r="BL370" s="28"/>
      <c r="BM370" s="28"/>
      <c r="BN370" s="28"/>
      <c r="BO370" s="28"/>
      <c r="BP370" s="28"/>
      <c r="BQ370" s="28"/>
      <c r="BR370" s="28"/>
      <c r="BS370" s="28"/>
      <c r="BT370" s="28"/>
      <c r="BU370" s="28"/>
      <c r="BV370" s="28"/>
      <c r="BW370" s="28"/>
      <c r="BX370" s="28"/>
      <c r="BY370" s="28"/>
      <c r="BZ370" s="28"/>
      <c r="CA370" s="28"/>
      <c r="CB370" s="28"/>
      <c r="CC370" s="28"/>
      <c r="CD370" s="28"/>
      <c r="CE370" s="28"/>
      <c r="CF370" s="28"/>
      <c r="CG370" s="28"/>
      <c r="CH370" s="28"/>
      <c r="CI370" s="28"/>
      <c r="CJ370" s="28"/>
      <c r="CK370" s="28"/>
      <c r="CL370" s="28"/>
      <c r="CM370" s="28"/>
      <c r="CN370" s="28"/>
      <c r="CO370" s="28"/>
      <c r="CP370" s="28"/>
      <c r="CQ370" s="28"/>
      <c r="CR370" s="28"/>
      <c r="CS370" s="28"/>
      <c r="CT370" s="28"/>
      <c r="CU370" s="28"/>
      <c r="CV370" s="28"/>
      <c r="CW370" s="28"/>
      <c r="CX370" s="28"/>
      <c r="CY370" s="28"/>
      <c r="CZ370" s="28"/>
      <c r="DA370" s="28"/>
      <c r="DB370" s="28"/>
      <c r="DC370" s="28"/>
      <c r="DD370" s="28"/>
      <c r="DE370" s="28"/>
      <c r="DF370" s="28"/>
      <c r="DG370" s="28"/>
      <c r="DH370" s="28"/>
      <c r="DI370" s="28"/>
      <c r="DJ370" s="28"/>
      <c r="DK370" s="28"/>
      <c r="DL370" s="28"/>
      <c r="DM370" s="28"/>
      <c r="DN370" s="28"/>
      <c r="DO370" s="28"/>
      <c r="DP370" s="28"/>
      <c r="DQ370" s="28"/>
      <c r="DR370" s="28"/>
      <c r="DS370" s="28"/>
      <c r="DT370" s="28"/>
      <c r="DU370" s="28"/>
      <c r="DV370" s="28"/>
      <c r="DW370" s="28"/>
      <c r="DX370" s="28"/>
      <c r="DY370" s="28"/>
      <c r="DZ370" s="28"/>
      <c r="EA370" s="28"/>
      <c r="EB370" s="28"/>
      <c r="EC370" s="28"/>
      <c r="ED370" s="28"/>
      <c r="EE370" s="28"/>
      <c r="EF370" s="28"/>
      <c r="EG370" s="28"/>
      <c r="EH370" s="28"/>
      <c r="EI370" s="28"/>
      <c r="EJ370" s="28"/>
      <c r="EK370" s="28"/>
      <c r="EL370" s="28"/>
      <c r="EM370" s="28"/>
      <c r="EN370" s="28"/>
      <c r="EO370" s="28"/>
      <c r="EP370" s="28"/>
      <c r="EQ370" s="28"/>
      <c r="ER370" s="28"/>
      <c r="ES370" s="28"/>
      <c r="ET370" s="28"/>
      <c r="EU370" s="28"/>
      <c r="EV370" s="28"/>
      <c r="EW370" s="28"/>
      <c r="EX370" s="28"/>
      <c r="EY370" s="28"/>
      <c r="EZ370" s="28"/>
      <c r="FA370" s="28"/>
      <c r="FB370" s="28"/>
      <c r="FC370" s="28"/>
      <c r="FD370" s="28"/>
      <c r="FE370" s="28"/>
      <c r="FF370" s="28"/>
      <c r="FG370" s="28"/>
      <c r="FH370" s="28"/>
      <c r="FI370" s="28"/>
      <c r="FJ370" s="28"/>
      <c r="FK370" s="28"/>
      <c r="FL370" s="28"/>
      <c r="FM370" s="28"/>
      <c r="FN370" s="28"/>
      <c r="FO370" s="28"/>
      <c r="FP370" s="28"/>
      <c r="FQ370" s="28"/>
      <c r="FR370" s="28"/>
      <c r="FS370" s="28"/>
      <c r="FT370" s="28"/>
      <c r="FU370" s="28"/>
      <c r="FV370" s="28"/>
      <c r="FW370" s="28"/>
      <c r="FX370" s="28"/>
      <c r="FY370" s="28"/>
      <c r="FZ370" s="28"/>
      <c r="GA370" s="28"/>
      <c r="GB370" s="28"/>
      <c r="GC370" s="28"/>
      <c r="GD370" s="28"/>
      <c r="GE370" s="28"/>
      <c r="GF370" s="28"/>
      <c r="GG370" s="28"/>
      <c r="GH370" s="28"/>
      <c r="GI370" s="28"/>
      <c r="GJ370" s="28"/>
      <c r="GK370" s="28"/>
      <c r="GL370" s="28"/>
      <c r="GM370" s="28"/>
      <c r="GN370" s="28"/>
      <c r="GO370" s="28"/>
      <c r="GP370" s="28"/>
      <c r="GQ370" s="28"/>
      <c r="GR370" s="28"/>
      <c r="GS370" s="28"/>
      <c r="GT370" s="28"/>
      <c r="GU370" s="28"/>
      <c r="GV370" s="28"/>
      <c r="GW370" s="28"/>
      <c r="GX370" s="28"/>
      <c r="GY370" s="28"/>
      <c r="GZ370" s="28"/>
      <c r="HA370" s="28"/>
      <c r="HB370" s="28"/>
      <c r="HC370" s="28"/>
      <c r="HD370" s="28"/>
      <c r="HE370" s="28"/>
      <c r="HF370" s="28"/>
      <c r="HG370" s="28"/>
      <c r="HH370" s="28"/>
      <c r="HI370" s="28"/>
      <c r="HJ370" s="28"/>
      <c r="HK370" s="28"/>
      <c r="HL370" s="28"/>
      <c r="HM370" s="28"/>
      <c r="HN370" s="28"/>
      <c r="HO370" s="28"/>
      <c r="HP370" s="28"/>
      <c r="HQ370" s="28"/>
      <c r="HR370" s="28"/>
      <c r="HS370" s="28"/>
      <c r="HT370" s="28"/>
      <c r="HU370" s="28"/>
      <c r="HV370" s="28"/>
      <c r="HW370" s="28"/>
      <c r="HX370" s="28"/>
      <c r="HY370" s="28"/>
      <c r="HZ370" s="28"/>
      <c r="IA370" s="28"/>
      <c r="IB370" s="28"/>
      <c r="IC370" s="28"/>
      <c r="ID370" s="28"/>
      <c r="IE370" s="28"/>
      <c r="IF370" s="28"/>
      <c r="IG370" s="28"/>
      <c r="IH370" s="28"/>
      <c r="II370" s="28"/>
      <c r="IJ370" s="28"/>
      <c r="IK370" s="28"/>
      <c r="IL370" s="28"/>
      <c r="IM370" s="28"/>
      <c r="IN370" s="28"/>
      <c r="IO370" s="28"/>
      <c r="IP370" s="28"/>
      <c r="IQ370" s="28"/>
      <c r="IR370" s="28"/>
      <c r="IS370" s="28"/>
      <c r="IT370" s="28"/>
      <c r="IU370" s="28"/>
      <c r="IV370" s="28"/>
    </row>
    <row r="371" spans="1:256" x14ac:dyDescent="0.25">
      <c r="A371" s="65" t="s">
        <v>432</v>
      </c>
      <c r="B371" s="43" t="s">
        <v>440</v>
      </c>
      <c r="C371" s="33"/>
      <c r="D371" s="27">
        <f>D372</f>
        <v>20.7</v>
      </c>
      <c r="E371" s="27">
        <f t="shared" ref="E371:F372" si="167">E372</f>
        <v>18.600000000000001</v>
      </c>
      <c r="F371" s="27">
        <f t="shared" si="167"/>
        <v>18.600000000000001</v>
      </c>
      <c r="G371" s="28"/>
      <c r="H371" s="28"/>
      <c r="I371" s="28"/>
    </row>
    <row r="372" spans="1:256" ht="31.5" x14ac:dyDescent="0.25">
      <c r="A372" s="29" t="s">
        <v>640</v>
      </c>
      <c r="B372" s="30" t="s">
        <v>355</v>
      </c>
      <c r="C372" s="31"/>
      <c r="D372" s="32">
        <f>D373</f>
        <v>20.7</v>
      </c>
      <c r="E372" s="32">
        <f t="shared" si="167"/>
        <v>18.600000000000001</v>
      </c>
      <c r="F372" s="32">
        <f t="shared" si="167"/>
        <v>18.600000000000001</v>
      </c>
    </row>
    <row r="373" spans="1:256" ht="47.25" x14ac:dyDescent="0.25">
      <c r="A373" s="29" t="s">
        <v>641</v>
      </c>
      <c r="B373" s="30" t="s">
        <v>355</v>
      </c>
      <c r="C373" s="31">
        <v>320</v>
      </c>
      <c r="D373" s="32">
        <v>20.7</v>
      </c>
      <c r="E373" s="32">
        <v>18.600000000000001</v>
      </c>
      <c r="F373" s="32">
        <v>18.600000000000001</v>
      </c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F373" s="28"/>
      <c r="AG373" s="28"/>
      <c r="AH373" s="28"/>
      <c r="AI373" s="28"/>
      <c r="AJ373" s="28"/>
      <c r="AK373" s="28"/>
      <c r="AL373" s="28"/>
      <c r="AM373" s="28"/>
      <c r="AN373" s="28"/>
      <c r="AO373" s="28"/>
      <c r="AP373" s="28"/>
      <c r="AQ373" s="28"/>
      <c r="AR373" s="28"/>
      <c r="AS373" s="28"/>
      <c r="AT373" s="28"/>
      <c r="AU373" s="28"/>
      <c r="AV373" s="28"/>
      <c r="AW373" s="28"/>
      <c r="AX373" s="28"/>
      <c r="AY373" s="28"/>
      <c r="AZ373" s="28"/>
      <c r="BA373" s="28"/>
      <c r="BB373" s="28"/>
      <c r="BC373" s="28"/>
      <c r="BD373" s="28"/>
      <c r="BE373" s="28"/>
      <c r="BF373" s="28"/>
      <c r="BG373" s="28"/>
      <c r="BH373" s="28"/>
      <c r="BI373" s="28"/>
      <c r="BJ373" s="28"/>
      <c r="BK373" s="28"/>
      <c r="BL373" s="28"/>
      <c r="BM373" s="28"/>
      <c r="BN373" s="28"/>
      <c r="BO373" s="28"/>
      <c r="BP373" s="28"/>
      <c r="BQ373" s="28"/>
      <c r="BR373" s="28"/>
      <c r="BS373" s="28"/>
      <c r="BT373" s="28"/>
      <c r="BU373" s="28"/>
      <c r="BV373" s="28"/>
      <c r="BW373" s="28"/>
      <c r="BX373" s="28"/>
      <c r="BY373" s="28"/>
      <c r="BZ373" s="28"/>
      <c r="CA373" s="28"/>
      <c r="CB373" s="28"/>
      <c r="CC373" s="28"/>
      <c r="CD373" s="28"/>
      <c r="CE373" s="28"/>
      <c r="CF373" s="28"/>
      <c r="CG373" s="28"/>
      <c r="CH373" s="28"/>
      <c r="CI373" s="28"/>
      <c r="CJ373" s="28"/>
      <c r="CK373" s="28"/>
      <c r="CL373" s="28"/>
      <c r="CM373" s="28"/>
      <c r="CN373" s="28"/>
      <c r="CO373" s="28"/>
      <c r="CP373" s="28"/>
      <c r="CQ373" s="28"/>
      <c r="CR373" s="28"/>
      <c r="CS373" s="28"/>
      <c r="CT373" s="28"/>
      <c r="CU373" s="28"/>
      <c r="CV373" s="28"/>
      <c r="CW373" s="28"/>
      <c r="CX373" s="28"/>
      <c r="CY373" s="28"/>
      <c r="CZ373" s="28"/>
      <c r="DA373" s="28"/>
      <c r="DB373" s="28"/>
      <c r="DC373" s="28"/>
      <c r="DD373" s="28"/>
      <c r="DE373" s="28"/>
      <c r="DF373" s="28"/>
      <c r="DG373" s="28"/>
      <c r="DH373" s="28"/>
      <c r="DI373" s="28"/>
      <c r="DJ373" s="28"/>
      <c r="DK373" s="28"/>
      <c r="DL373" s="28"/>
      <c r="DM373" s="28"/>
      <c r="DN373" s="28"/>
      <c r="DO373" s="28"/>
      <c r="DP373" s="28"/>
      <c r="DQ373" s="28"/>
      <c r="DR373" s="28"/>
      <c r="DS373" s="28"/>
      <c r="DT373" s="28"/>
      <c r="DU373" s="28"/>
      <c r="DV373" s="28"/>
      <c r="DW373" s="28"/>
      <c r="DX373" s="28"/>
      <c r="DY373" s="28"/>
      <c r="DZ373" s="28"/>
      <c r="EA373" s="28"/>
      <c r="EB373" s="28"/>
      <c r="EC373" s="28"/>
      <c r="ED373" s="28"/>
      <c r="EE373" s="28"/>
      <c r="EF373" s="28"/>
      <c r="EG373" s="28"/>
      <c r="EH373" s="28"/>
      <c r="EI373" s="28"/>
      <c r="EJ373" s="28"/>
      <c r="EK373" s="28"/>
      <c r="EL373" s="28"/>
      <c r="EM373" s="28"/>
      <c r="EN373" s="28"/>
      <c r="EO373" s="28"/>
      <c r="EP373" s="28"/>
      <c r="EQ373" s="28"/>
      <c r="ER373" s="28"/>
      <c r="ES373" s="28"/>
      <c r="ET373" s="28"/>
      <c r="EU373" s="28"/>
      <c r="EV373" s="28"/>
      <c r="EW373" s="28"/>
      <c r="EX373" s="28"/>
      <c r="EY373" s="28"/>
      <c r="EZ373" s="28"/>
      <c r="FA373" s="28"/>
      <c r="FB373" s="28"/>
      <c r="FC373" s="28"/>
      <c r="FD373" s="28"/>
      <c r="FE373" s="28"/>
      <c r="FF373" s="28"/>
      <c r="FG373" s="28"/>
      <c r="FH373" s="28"/>
      <c r="FI373" s="28"/>
      <c r="FJ373" s="28"/>
      <c r="FK373" s="28"/>
      <c r="FL373" s="28"/>
      <c r="FM373" s="28"/>
      <c r="FN373" s="28"/>
      <c r="FO373" s="28"/>
      <c r="FP373" s="28"/>
      <c r="FQ373" s="28"/>
      <c r="FR373" s="28"/>
      <c r="FS373" s="28"/>
      <c r="FT373" s="28"/>
      <c r="FU373" s="28"/>
      <c r="FV373" s="28"/>
      <c r="FW373" s="28"/>
      <c r="FX373" s="28"/>
      <c r="FY373" s="28"/>
      <c r="FZ373" s="28"/>
      <c r="GA373" s="28"/>
      <c r="GB373" s="28"/>
      <c r="GC373" s="28"/>
      <c r="GD373" s="28"/>
      <c r="GE373" s="28"/>
      <c r="GF373" s="28"/>
      <c r="GG373" s="28"/>
      <c r="GH373" s="28"/>
      <c r="GI373" s="28"/>
      <c r="GJ373" s="28"/>
      <c r="GK373" s="28"/>
      <c r="GL373" s="28"/>
      <c r="GM373" s="28"/>
      <c r="GN373" s="28"/>
      <c r="GO373" s="28"/>
      <c r="GP373" s="28"/>
      <c r="GQ373" s="28"/>
      <c r="GR373" s="28"/>
      <c r="GS373" s="28"/>
      <c r="GT373" s="28"/>
      <c r="GU373" s="28"/>
      <c r="GV373" s="28"/>
      <c r="GW373" s="28"/>
      <c r="GX373" s="28"/>
      <c r="GY373" s="28"/>
      <c r="GZ373" s="28"/>
      <c r="HA373" s="28"/>
      <c r="HB373" s="28"/>
      <c r="HC373" s="28"/>
      <c r="HD373" s="28"/>
      <c r="HE373" s="28"/>
      <c r="HF373" s="28"/>
      <c r="HG373" s="28"/>
      <c r="HH373" s="28"/>
      <c r="HI373" s="28"/>
      <c r="HJ373" s="28"/>
      <c r="HK373" s="28"/>
      <c r="HL373" s="28"/>
      <c r="HM373" s="28"/>
      <c r="HN373" s="28"/>
      <c r="HO373" s="28"/>
      <c r="HP373" s="28"/>
      <c r="HQ373" s="28"/>
      <c r="HR373" s="28"/>
      <c r="HS373" s="28"/>
      <c r="HT373" s="28"/>
      <c r="HU373" s="28"/>
      <c r="HV373" s="28"/>
      <c r="HW373" s="28"/>
      <c r="HX373" s="28"/>
      <c r="HY373" s="28"/>
      <c r="HZ373" s="28"/>
      <c r="IA373" s="28"/>
      <c r="IB373" s="28"/>
      <c r="IC373" s="28"/>
      <c r="ID373" s="28"/>
      <c r="IE373" s="28"/>
      <c r="IF373" s="28"/>
      <c r="IG373" s="28"/>
      <c r="IH373" s="28"/>
      <c r="II373" s="28"/>
      <c r="IJ373" s="28"/>
      <c r="IK373" s="28"/>
      <c r="IL373" s="28"/>
      <c r="IM373" s="28"/>
      <c r="IN373" s="28"/>
      <c r="IO373" s="28"/>
      <c r="IP373" s="28"/>
      <c r="IQ373" s="28"/>
      <c r="IR373" s="28"/>
      <c r="IS373" s="28"/>
      <c r="IT373" s="28"/>
      <c r="IU373" s="28"/>
      <c r="IV373" s="28"/>
    </row>
    <row r="374" spans="1:256" ht="47.25" x14ac:dyDescent="0.25">
      <c r="A374" s="63" t="s">
        <v>433</v>
      </c>
      <c r="B374" s="43">
        <v>15</v>
      </c>
      <c r="C374" s="33"/>
      <c r="D374" s="27">
        <f>D375</f>
        <v>45</v>
      </c>
      <c r="E374" s="27">
        <f t="shared" ref="E374:F375" si="168">E375</f>
        <v>31.5</v>
      </c>
      <c r="F374" s="27">
        <f t="shared" si="168"/>
        <v>31.5</v>
      </c>
      <c r="G374" s="28"/>
      <c r="H374" s="28"/>
      <c r="I374" s="28"/>
    </row>
    <row r="375" spans="1:256" ht="31.5" x14ac:dyDescent="0.25">
      <c r="A375" s="29" t="s">
        <v>642</v>
      </c>
      <c r="B375" s="30" t="s">
        <v>356</v>
      </c>
      <c r="C375" s="31"/>
      <c r="D375" s="32">
        <f>D376</f>
        <v>45</v>
      </c>
      <c r="E375" s="32">
        <f t="shared" si="168"/>
        <v>31.5</v>
      </c>
      <c r="F375" s="32">
        <f t="shared" si="168"/>
        <v>31.5</v>
      </c>
    </row>
    <row r="376" spans="1:256" ht="63" x14ac:dyDescent="0.25">
      <c r="A376" s="29" t="s">
        <v>211</v>
      </c>
      <c r="B376" s="30" t="s">
        <v>356</v>
      </c>
      <c r="C376" s="31" t="s">
        <v>229</v>
      </c>
      <c r="D376" s="32">
        <v>45</v>
      </c>
      <c r="E376" s="32">
        <v>31.5</v>
      </c>
      <c r="F376" s="32">
        <v>31.5</v>
      </c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F376" s="28"/>
      <c r="AG376" s="28"/>
      <c r="AH376" s="28"/>
      <c r="AI376" s="28"/>
      <c r="AJ376" s="28"/>
      <c r="AK376" s="28"/>
      <c r="AL376" s="28"/>
      <c r="AM376" s="28"/>
      <c r="AN376" s="28"/>
      <c r="AO376" s="28"/>
      <c r="AP376" s="28"/>
      <c r="AQ376" s="28"/>
      <c r="AR376" s="28"/>
      <c r="AS376" s="28"/>
      <c r="AT376" s="28"/>
      <c r="AU376" s="28"/>
      <c r="AV376" s="28"/>
      <c r="AW376" s="28"/>
      <c r="AX376" s="28"/>
      <c r="AY376" s="28"/>
      <c r="AZ376" s="28"/>
      <c r="BA376" s="28"/>
      <c r="BB376" s="28"/>
      <c r="BC376" s="28"/>
      <c r="BD376" s="28"/>
      <c r="BE376" s="28"/>
      <c r="BF376" s="28"/>
      <c r="BG376" s="28"/>
      <c r="BH376" s="28"/>
      <c r="BI376" s="28"/>
      <c r="BJ376" s="28"/>
      <c r="BK376" s="28"/>
      <c r="BL376" s="28"/>
      <c r="BM376" s="28"/>
      <c r="BN376" s="28"/>
      <c r="BO376" s="28"/>
      <c r="BP376" s="28"/>
      <c r="BQ376" s="28"/>
      <c r="BR376" s="28"/>
      <c r="BS376" s="28"/>
      <c r="BT376" s="28"/>
      <c r="BU376" s="28"/>
      <c r="BV376" s="28"/>
      <c r="BW376" s="28"/>
      <c r="BX376" s="28"/>
      <c r="BY376" s="28"/>
      <c r="BZ376" s="28"/>
      <c r="CA376" s="28"/>
      <c r="CB376" s="28"/>
      <c r="CC376" s="28"/>
      <c r="CD376" s="28"/>
      <c r="CE376" s="28"/>
      <c r="CF376" s="28"/>
      <c r="CG376" s="28"/>
      <c r="CH376" s="28"/>
      <c r="CI376" s="28"/>
      <c r="CJ376" s="28"/>
      <c r="CK376" s="28"/>
      <c r="CL376" s="28"/>
      <c r="CM376" s="28"/>
      <c r="CN376" s="28"/>
      <c r="CO376" s="28"/>
      <c r="CP376" s="28"/>
      <c r="CQ376" s="28"/>
      <c r="CR376" s="28"/>
      <c r="CS376" s="28"/>
      <c r="CT376" s="28"/>
      <c r="CU376" s="28"/>
      <c r="CV376" s="28"/>
      <c r="CW376" s="28"/>
      <c r="CX376" s="28"/>
      <c r="CY376" s="28"/>
      <c r="CZ376" s="28"/>
      <c r="DA376" s="28"/>
      <c r="DB376" s="28"/>
      <c r="DC376" s="28"/>
      <c r="DD376" s="28"/>
      <c r="DE376" s="28"/>
      <c r="DF376" s="28"/>
      <c r="DG376" s="28"/>
      <c r="DH376" s="28"/>
      <c r="DI376" s="28"/>
      <c r="DJ376" s="28"/>
      <c r="DK376" s="28"/>
      <c r="DL376" s="28"/>
      <c r="DM376" s="28"/>
      <c r="DN376" s="28"/>
      <c r="DO376" s="28"/>
      <c r="DP376" s="28"/>
      <c r="DQ376" s="28"/>
      <c r="DR376" s="28"/>
      <c r="DS376" s="28"/>
      <c r="DT376" s="28"/>
      <c r="DU376" s="28"/>
      <c r="DV376" s="28"/>
      <c r="DW376" s="28"/>
      <c r="DX376" s="28"/>
      <c r="DY376" s="28"/>
      <c r="DZ376" s="28"/>
      <c r="EA376" s="28"/>
      <c r="EB376" s="28"/>
      <c r="EC376" s="28"/>
      <c r="ED376" s="28"/>
      <c r="EE376" s="28"/>
      <c r="EF376" s="28"/>
      <c r="EG376" s="28"/>
      <c r="EH376" s="28"/>
      <c r="EI376" s="28"/>
      <c r="EJ376" s="28"/>
      <c r="EK376" s="28"/>
      <c r="EL376" s="28"/>
      <c r="EM376" s="28"/>
      <c r="EN376" s="28"/>
      <c r="EO376" s="28"/>
      <c r="EP376" s="28"/>
      <c r="EQ376" s="28"/>
      <c r="ER376" s="28"/>
      <c r="ES376" s="28"/>
      <c r="ET376" s="28"/>
      <c r="EU376" s="28"/>
      <c r="EV376" s="28"/>
      <c r="EW376" s="28"/>
      <c r="EX376" s="28"/>
      <c r="EY376" s="28"/>
      <c r="EZ376" s="28"/>
      <c r="FA376" s="28"/>
      <c r="FB376" s="28"/>
      <c r="FC376" s="28"/>
      <c r="FD376" s="28"/>
      <c r="FE376" s="28"/>
      <c r="FF376" s="28"/>
      <c r="FG376" s="28"/>
      <c r="FH376" s="28"/>
      <c r="FI376" s="28"/>
      <c r="FJ376" s="28"/>
      <c r="FK376" s="28"/>
      <c r="FL376" s="28"/>
      <c r="FM376" s="28"/>
      <c r="FN376" s="28"/>
      <c r="FO376" s="28"/>
      <c r="FP376" s="28"/>
      <c r="FQ376" s="28"/>
      <c r="FR376" s="28"/>
      <c r="FS376" s="28"/>
      <c r="FT376" s="28"/>
      <c r="FU376" s="28"/>
      <c r="FV376" s="28"/>
      <c r="FW376" s="28"/>
      <c r="FX376" s="28"/>
      <c r="FY376" s="28"/>
      <c r="FZ376" s="28"/>
      <c r="GA376" s="28"/>
      <c r="GB376" s="28"/>
      <c r="GC376" s="28"/>
      <c r="GD376" s="28"/>
      <c r="GE376" s="28"/>
      <c r="GF376" s="28"/>
      <c r="GG376" s="28"/>
      <c r="GH376" s="28"/>
      <c r="GI376" s="28"/>
      <c r="GJ376" s="28"/>
      <c r="GK376" s="28"/>
      <c r="GL376" s="28"/>
      <c r="GM376" s="28"/>
      <c r="GN376" s="28"/>
      <c r="GO376" s="28"/>
      <c r="GP376" s="28"/>
      <c r="GQ376" s="28"/>
      <c r="GR376" s="28"/>
      <c r="GS376" s="28"/>
      <c r="GT376" s="28"/>
      <c r="GU376" s="28"/>
      <c r="GV376" s="28"/>
      <c r="GW376" s="28"/>
      <c r="GX376" s="28"/>
      <c r="GY376" s="28"/>
      <c r="GZ376" s="28"/>
      <c r="HA376" s="28"/>
      <c r="HB376" s="28"/>
      <c r="HC376" s="28"/>
      <c r="HD376" s="28"/>
      <c r="HE376" s="28"/>
      <c r="HF376" s="28"/>
      <c r="HG376" s="28"/>
      <c r="HH376" s="28"/>
      <c r="HI376" s="28"/>
      <c r="HJ376" s="28"/>
      <c r="HK376" s="28"/>
      <c r="HL376" s="28"/>
      <c r="HM376" s="28"/>
      <c r="HN376" s="28"/>
      <c r="HO376" s="28"/>
      <c r="HP376" s="28"/>
      <c r="HQ376" s="28"/>
      <c r="HR376" s="28"/>
      <c r="HS376" s="28"/>
      <c r="HT376" s="28"/>
      <c r="HU376" s="28"/>
      <c r="HV376" s="28"/>
      <c r="HW376" s="28"/>
      <c r="HX376" s="28"/>
      <c r="HY376" s="28"/>
      <c r="HZ376" s="28"/>
      <c r="IA376" s="28"/>
      <c r="IB376" s="28"/>
      <c r="IC376" s="28"/>
      <c r="ID376" s="28"/>
      <c r="IE376" s="28"/>
      <c r="IF376" s="28"/>
      <c r="IG376" s="28"/>
      <c r="IH376" s="28"/>
      <c r="II376" s="28"/>
      <c r="IJ376" s="28"/>
      <c r="IK376" s="28"/>
      <c r="IL376" s="28"/>
      <c r="IM376" s="28"/>
      <c r="IN376" s="28"/>
      <c r="IO376" s="28"/>
      <c r="IP376" s="28"/>
      <c r="IQ376" s="28"/>
      <c r="IR376" s="28"/>
      <c r="IS376" s="28"/>
      <c r="IT376" s="28"/>
      <c r="IU376" s="28"/>
      <c r="IV376" s="28"/>
    </row>
    <row r="377" spans="1:256" ht="31.5" x14ac:dyDescent="0.25">
      <c r="A377" s="63" t="s">
        <v>434</v>
      </c>
      <c r="B377" s="43">
        <v>16</v>
      </c>
      <c r="C377" s="33"/>
      <c r="D377" s="27">
        <f>D378</f>
        <v>135</v>
      </c>
      <c r="E377" s="27">
        <f t="shared" ref="E377:F378" si="169">E378</f>
        <v>94.5</v>
      </c>
      <c r="F377" s="27">
        <f t="shared" si="169"/>
        <v>94.5</v>
      </c>
      <c r="G377" s="28"/>
      <c r="H377" s="28"/>
      <c r="I377" s="28"/>
    </row>
    <row r="378" spans="1:256" ht="31.5" x14ac:dyDescent="0.25">
      <c r="A378" s="29" t="s">
        <v>643</v>
      </c>
      <c r="B378" s="30" t="s">
        <v>357</v>
      </c>
      <c r="C378" s="31"/>
      <c r="D378" s="32">
        <f>D379</f>
        <v>135</v>
      </c>
      <c r="E378" s="32">
        <f t="shared" si="169"/>
        <v>94.5</v>
      </c>
      <c r="F378" s="32">
        <f t="shared" si="169"/>
        <v>94.5</v>
      </c>
    </row>
    <row r="379" spans="1:256" ht="63" x14ac:dyDescent="0.25">
      <c r="A379" s="29" t="s">
        <v>212</v>
      </c>
      <c r="B379" s="30" t="s">
        <v>357</v>
      </c>
      <c r="C379" s="31" t="s">
        <v>229</v>
      </c>
      <c r="D379" s="32">
        <v>135</v>
      </c>
      <c r="E379" s="32">
        <v>94.5</v>
      </c>
      <c r="F379" s="32">
        <v>94.5</v>
      </c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F379" s="28"/>
      <c r="AG379" s="28"/>
      <c r="AH379" s="28"/>
      <c r="AI379" s="28"/>
      <c r="AJ379" s="28"/>
      <c r="AK379" s="28"/>
      <c r="AL379" s="28"/>
      <c r="AM379" s="28"/>
      <c r="AN379" s="28"/>
      <c r="AO379" s="28"/>
      <c r="AP379" s="28"/>
      <c r="AQ379" s="28"/>
      <c r="AR379" s="28"/>
      <c r="AS379" s="28"/>
      <c r="AT379" s="28"/>
      <c r="AU379" s="28"/>
      <c r="AV379" s="28"/>
      <c r="AW379" s="28"/>
      <c r="AX379" s="28"/>
      <c r="AY379" s="28"/>
      <c r="AZ379" s="28"/>
      <c r="BA379" s="28"/>
      <c r="BB379" s="28"/>
      <c r="BC379" s="28"/>
      <c r="BD379" s="28"/>
      <c r="BE379" s="28"/>
      <c r="BF379" s="28"/>
      <c r="BG379" s="28"/>
      <c r="BH379" s="28"/>
      <c r="BI379" s="28"/>
      <c r="BJ379" s="28"/>
      <c r="BK379" s="28"/>
      <c r="BL379" s="28"/>
      <c r="BM379" s="28"/>
      <c r="BN379" s="28"/>
      <c r="BO379" s="28"/>
      <c r="BP379" s="28"/>
      <c r="BQ379" s="28"/>
      <c r="BR379" s="28"/>
      <c r="BS379" s="28"/>
      <c r="BT379" s="28"/>
      <c r="BU379" s="28"/>
      <c r="BV379" s="28"/>
      <c r="BW379" s="28"/>
      <c r="BX379" s="28"/>
      <c r="BY379" s="28"/>
      <c r="BZ379" s="28"/>
      <c r="CA379" s="28"/>
      <c r="CB379" s="28"/>
      <c r="CC379" s="28"/>
      <c r="CD379" s="28"/>
      <c r="CE379" s="28"/>
      <c r="CF379" s="28"/>
      <c r="CG379" s="28"/>
      <c r="CH379" s="28"/>
      <c r="CI379" s="28"/>
      <c r="CJ379" s="28"/>
      <c r="CK379" s="28"/>
      <c r="CL379" s="28"/>
      <c r="CM379" s="28"/>
      <c r="CN379" s="28"/>
      <c r="CO379" s="28"/>
      <c r="CP379" s="28"/>
      <c r="CQ379" s="28"/>
      <c r="CR379" s="28"/>
      <c r="CS379" s="28"/>
      <c r="CT379" s="28"/>
      <c r="CU379" s="28"/>
      <c r="CV379" s="28"/>
      <c r="CW379" s="28"/>
      <c r="CX379" s="28"/>
      <c r="CY379" s="28"/>
      <c r="CZ379" s="28"/>
      <c r="DA379" s="28"/>
      <c r="DB379" s="28"/>
      <c r="DC379" s="28"/>
      <c r="DD379" s="28"/>
      <c r="DE379" s="28"/>
      <c r="DF379" s="28"/>
      <c r="DG379" s="28"/>
      <c r="DH379" s="28"/>
      <c r="DI379" s="28"/>
      <c r="DJ379" s="28"/>
      <c r="DK379" s="28"/>
      <c r="DL379" s="28"/>
      <c r="DM379" s="28"/>
      <c r="DN379" s="28"/>
      <c r="DO379" s="28"/>
      <c r="DP379" s="28"/>
      <c r="DQ379" s="28"/>
      <c r="DR379" s="28"/>
      <c r="DS379" s="28"/>
      <c r="DT379" s="28"/>
      <c r="DU379" s="28"/>
      <c r="DV379" s="28"/>
      <c r="DW379" s="28"/>
      <c r="DX379" s="28"/>
      <c r="DY379" s="28"/>
      <c r="DZ379" s="28"/>
      <c r="EA379" s="28"/>
      <c r="EB379" s="28"/>
      <c r="EC379" s="28"/>
      <c r="ED379" s="28"/>
      <c r="EE379" s="28"/>
      <c r="EF379" s="28"/>
      <c r="EG379" s="28"/>
      <c r="EH379" s="28"/>
      <c r="EI379" s="28"/>
      <c r="EJ379" s="28"/>
      <c r="EK379" s="28"/>
      <c r="EL379" s="28"/>
      <c r="EM379" s="28"/>
      <c r="EN379" s="28"/>
      <c r="EO379" s="28"/>
      <c r="EP379" s="28"/>
      <c r="EQ379" s="28"/>
      <c r="ER379" s="28"/>
      <c r="ES379" s="28"/>
      <c r="ET379" s="28"/>
      <c r="EU379" s="28"/>
      <c r="EV379" s="28"/>
      <c r="EW379" s="28"/>
      <c r="EX379" s="28"/>
      <c r="EY379" s="28"/>
      <c r="EZ379" s="28"/>
      <c r="FA379" s="28"/>
      <c r="FB379" s="28"/>
      <c r="FC379" s="28"/>
      <c r="FD379" s="28"/>
      <c r="FE379" s="28"/>
      <c r="FF379" s="28"/>
      <c r="FG379" s="28"/>
      <c r="FH379" s="28"/>
      <c r="FI379" s="28"/>
      <c r="FJ379" s="28"/>
      <c r="FK379" s="28"/>
      <c r="FL379" s="28"/>
      <c r="FM379" s="28"/>
      <c r="FN379" s="28"/>
      <c r="FO379" s="28"/>
      <c r="FP379" s="28"/>
      <c r="FQ379" s="28"/>
      <c r="FR379" s="28"/>
      <c r="FS379" s="28"/>
      <c r="FT379" s="28"/>
      <c r="FU379" s="28"/>
      <c r="FV379" s="28"/>
      <c r="FW379" s="28"/>
      <c r="FX379" s="28"/>
      <c r="FY379" s="28"/>
      <c r="FZ379" s="28"/>
      <c r="GA379" s="28"/>
      <c r="GB379" s="28"/>
      <c r="GC379" s="28"/>
      <c r="GD379" s="28"/>
      <c r="GE379" s="28"/>
      <c r="GF379" s="28"/>
      <c r="GG379" s="28"/>
      <c r="GH379" s="28"/>
      <c r="GI379" s="28"/>
      <c r="GJ379" s="28"/>
      <c r="GK379" s="28"/>
      <c r="GL379" s="28"/>
      <c r="GM379" s="28"/>
      <c r="GN379" s="28"/>
      <c r="GO379" s="28"/>
      <c r="GP379" s="28"/>
      <c r="GQ379" s="28"/>
      <c r="GR379" s="28"/>
      <c r="GS379" s="28"/>
      <c r="GT379" s="28"/>
      <c r="GU379" s="28"/>
      <c r="GV379" s="28"/>
      <c r="GW379" s="28"/>
      <c r="GX379" s="28"/>
      <c r="GY379" s="28"/>
      <c r="GZ379" s="28"/>
      <c r="HA379" s="28"/>
      <c r="HB379" s="28"/>
      <c r="HC379" s="28"/>
      <c r="HD379" s="28"/>
      <c r="HE379" s="28"/>
      <c r="HF379" s="28"/>
      <c r="HG379" s="28"/>
      <c r="HH379" s="28"/>
      <c r="HI379" s="28"/>
      <c r="HJ379" s="28"/>
      <c r="HK379" s="28"/>
      <c r="HL379" s="28"/>
      <c r="HM379" s="28"/>
      <c r="HN379" s="28"/>
      <c r="HO379" s="28"/>
      <c r="HP379" s="28"/>
      <c r="HQ379" s="28"/>
      <c r="HR379" s="28"/>
      <c r="HS379" s="28"/>
      <c r="HT379" s="28"/>
      <c r="HU379" s="28"/>
      <c r="HV379" s="28"/>
      <c r="HW379" s="28"/>
      <c r="HX379" s="28"/>
      <c r="HY379" s="28"/>
      <c r="HZ379" s="28"/>
      <c r="IA379" s="28"/>
      <c r="IB379" s="28"/>
      <c r="IC379" s="28"/>
      <c r="ID379" s="28"/>
      <c r="IE379" s="28"/>
      <c r="IF379" s="28"/>
      <c r="IG379" s="28"/>
      <c r="IH379" s="28"/>
      <c r="II379" s="28"/>
      <c r="IJ379" s="28"/>
      <c r="IK379" s="28"/>
      <c r="IL379" s="28"/>
      <c r="IM379" s="28"/>
      <c r="IN379" s="28"/>
      <c r="IO379" s="28"/>
      <c r="IP379" s="28"/>
      <c r="IQ379" s="28"/>
      <c r="IR379" s="28"/>
      <c r="IS379" s="28"/>
      <c r="IT379" s="28"/>
      <c r="IU379" s="28"/>
      <c r="IV379" s="28"/>
    </row>
    <row r="380" spans="1:256" x14ac:dyDescent="0.25">
      <c r="A380" s="34" t="s">
        <v>435</v>
      </c>
      <c r="B380" s="43">
        <v>99</v>
      </c>
      <c r="C380" s="33"/>
      <c r="D380" s="27">
        <f>D381+D383+D386+D388+D390+D393+D395+D397+D400+D402+D404+D406+D408+D410</f>
        <v>17789.099999999999</v>
      </c>
      <c r="E380" s="27">
        <f t="shared" ref="E380:F380" si="170">E381+E383+E386+E388+E390+E393+E395+E397+E400+E402+E404+E406+E408+E410</f>
        <v>6679.3600000000006</v>
      </c>
      <c r="F380" s="27">
        <f t="shared" si="170"/>
        <v>5982.88</v>
      </c>
      <c r="G380" s="28"/>
      <c r="H380" s="28"/>
      <c r="I380" s="28"/>
    </row>
    <row r="381" spans="1:256" x14ac:dyDescent="0.25">
      <c r="A381" s="29" t="s">
        <v>646</v>
      </c>
      <c r="B381" s="30" t="s">
        <v>358</v>
      </c>
      <c r="C381" s="31"/>
      <c r="D381" s="32">
        <f>D382</f>
        <v>1880.6</v>
      </c>
      <c r="E381" s="32">
        <f t="shared" ref="E381" si="171">E382</f>
        <v>1880.6</v>
      </c>
      <c r="F381" s="32">
        <f t="shared" ref="F381" si="172">F382</f>
        <v>1880.6</v>
      </c>
    </row>
    <row r="382" spans="1:256" ht="31.5" x14ac:dyDescent="0.25">
      <c r="A382" s="29" t="s">
        <v>213</v>
      </c>
      <c r="B382" s="30" t="s">
        <v>358</v>
      </c>
      <c r="C382" s="31" t="s">
        <v>264</v>
      </c>
      <c r="D382" s="32">
        <v>1880.6</v>
      </c>
      <c r="E382" s="32">
        <v>1880.6</v>
      </c>
      <c r="F382" s="32">
        <v>1880.6</v>
      </c>
    </row>
    <row r="383" spans="1:256" x14ac:dyDescent="0.25">
      <c r="A383" s="29" t="s">
        <v>645</v>
      </c>
      <c r="B383" s="30" t="s">
        <v>359</v>
      </c>
      <c r="C383" s="31"/>
      <c r="D383" s="32">
        <f>SUM(D384:D385)</f>
        <v>1009.8000000000001</v>
      </c>
      <c r="E383" s="32">
        <f>SUM(E384:E385)</f>
        <v>1004.3000000000001</v>
      </c>
      <c r="F383" s="32">
        <f>SUM(F384:F385)</f>
        <v>1004.3000000000001</v>
      </c>
    </row>
    <row r="384" spans="1:256" ht="47.25" x14ac:dyDescent="0.25">
      <c r="A384" s="29" t="s">
        <v>87</v>
      </c>
      <c r="B384" s="30" t="s">
        <v>359</v>
      </c>
      <c r="C384" s="31">
        <v>120</v>
      </c>
      <c r="D384" s="32">
        <v>982.1</v>
      </c>
      <c r="E384" s="32">
        <v>982.1</v>
      </c>
      <c r="F384" s="32">
        <v>982.1</v>
      </c>
    </row>
    <row r="385" spans="1:6" ht="47.25" x14ac:dyDescent="0.25">
      <c r="A385" s="29" t="s">
        <v>115</v>
      </c>
      <c r="B385" s="30" t="s">
        <v>359</v>
      </c>
      <c r="C385" s="31">
        <v>240</v>
      </c>
      <c r="D385" s="32">
        <v>27.7</v>
      </c>
      <c r="E385" s="32">
        <v>22.2</v>
      </c>
      <c r="F385" s="32">
        <v>22.2</v>
      </c>
    </row>
    <row r="386" spans="1:6" ht="31.5" x14ac:dyDescent="0.25">
      <c r="A386" s="29" t="s">
        <v>647</v>
      </c>
      <c r="B386" s="30" t="s">
        <v>360</v>
      </c>
      <c r="C386" s="31"/>
      <c r="D386" s="32">
        <f>D387</f>
        <v>1269</v>
      </c>
      <c r="E386" s="32">
        <f t="shared" ref="E386" si="173">E387</f>
        <v>1269</v>
      </c>
      <c r="F386" s="32">
        <f t="shared" ref="F386" si="174">F387</f>
        <v>1269</v>
      </c>
    </row>
    <row r="387" spans="1:6" ht="47.25" x14ac:dyDescent="0.25">
      <c r="A387" s="29" t="s">
        <v>214</v>
      </c>
      <c r="B387" s="30" t="s">
        <v>360</v>
      </c>
      <c r="C387" s="31" t="s">
        <v>264</v>
      </c>
      <c r="D387" s="32">
        <v>1269</v>
      </c>
      <c r="E387" s="32">
        <v>1269</v>
      </c>
      <c r="F387" s="32">
        <v>1269</v>
      </c>
    </row>
    <row r="388" spans="1:6" ht="31.5" x14ac:dyDescent="0.25">
      <c r="A388" s="29" t="s">
        <v>650</v>
      </c>
      <c r="B388" s="30" t="s">
        <v>361</v>
      </c>
      <c r="C388" s="31"/>
      <c r="D388" s="32">
        <f>D389</f>
        <v>22.5</v>
      </c>
      <c r="E388" s="32">
        <f t="shared" ref="E388" si="175">E389</f>
        <v>18</v>
      </c>
      <c r="F388" s="32">
        <f t="shared" ref="F388" si="176">F389</f>
        <v>18</v>
      </c>
    </row>
    <row r="389" spans="1:6" ht="47.25" x14ac:dyDescent="0.25">
      <c r="A389" s="29" t="s">
        <v>215</v>
      </c>
      <c r="B389" s="30" t="s">
        <v>361</v>
      </c>
      <c r="C389" s="31" t="s">
        <v>264</v>
      </c>
      <c r="D389" s="32">
        <v>22.5</v>
      </c>
      <c r="E389" s="32">
        <v>18</v>
      </c>
      <c r="F389" s="32">
        <v>18</v>
      </c>
    </row>
    <row r="390" spans="1:6" x14ac:dyDescent="0.25">
      <c r="A390" s="29" t="s">
        <v>649</v>
      </c>
      <c r="B390" s="30" t="s">
        <v>362</v>
      </c>
      <c r="C390" s="31"/>
      <c r="D390" s="32">
        <f>SUM(D391:D392)</f>
        <v>680.40000000000009</v>
      </c>
      <c r="E390" s="32">
        <f>SUM(E391:E392)</f>
        <v>679.92000000000007</v>
      </c>
      <c r="F390" s="32">
        <f>SUM(F391:F392)</f>
        <v>679.88</v>
      </c>
    </row>
    <row r="391" spans="1:6" ht="47.25" x14ac:dyDescent="0.25">
      <c r="A391" s="29" t="s">
        <v>217</v>
      </c>
      <c r="B391" s="30" t="s">
        <v>362</v>
      </c>
      <c r="C391" s="31" t="s">
        <v>264</v>
      </c>
      <c r="D391" s="32">
        <v>677.7</v>
      </c>
      <c r="E391" s="32">
        <v>677.7</v>
      </c>
      <c r="F391" s="32">
        <v>677.7</v>
      </c>
    </row>
    <row r="392" spans="1:6" ht="47.25" x14ac:dyDescent="0.25">
      <c r="A392" s="29" t="s">
        <v>216</v>
      </c>
      <c r="B392" s="30" t="s">
        <v>362</v>
      </c>
      <c r="C392" s="31" t="s">
        <v>229</v>
      </c>
      <c r="D392" s="32">
        <v>2.7</v>
      </c>
      <c r="E392" s="32">
        <v>2.2200000000000002</v>
      </c>
      <c r="F392" s="32">
        <v>2.1800000000000002</v>
      </c>
    </row>
    <row r="393" spans="1:6" x14ac:dyDescent="0.25">
      <c r="A393" s="29" t="s">
        <v>648</v>
      </c>
      <c r="B393" s="30" t="s">
        <v>365</v>
      </c>
      <c r="C393" s="31"/>
      <c r="D393" s="32">
        <f>D394</f>
        <v>1000</v>
      </c>
      <c r="E393" s="32">
        <f t="shared" ref="E393" si="177">E394</f>
        <v>700</v>
      </c>
      <c r="F393" s="32">
        <f t="shared" ref="F393" si="178">F394</f>
        <v>2</v>
      </c>
    </row>
    <row r="394" spans="1:6" x14ac:dyDescent="0.25">
      <c r="A394" s="29" t="s">
        <v>220</v>
      </c>
      <c r="B394" s="30" t="s">
        <v>365</v>
      </c>
      <c r="C394" s="31" t="s">
        <v>366</v>
      </c>
      <c r="D394" s="32">
        <v>1000</v>
      </c>
      <c r="E394" s="32">
        <v>700</v>
      </c>
      <c r="F394" s="32">
        <v>2</v>
      </c>
    </row>
    <row r="395" spans="1:6" x14ac:dyDescent="0.25">
      <c r="A395" s="29" t="s">
        <v>221</v>
      </c>
      <c r="B395" s="30" t="s">
        <v>367</v>
      </c>
      <c r="C395" s="31"/>
      <c r="D395" s="32">
        <f>D396</f>
        <v>2.2000000000000002</v>
      </c>
      <c r="E395" s="32">
        <f t="shared" ref="E395" si="179">E396</f>
        <v>1.1000000000000001</v>
      </c>
      <c r="F395" s="32">
        <f t="shared" ref="F395" si="180">F396</f>
        <v>0</v>
      </c>
    </row>
    <row r="396" spans="1:6" ht="31.5" x14ac:dyDescent="0.25">
      <c r="A396" s="29" t="s">
        <v>644</v>
      </c>
      <c r="B396" s="30" t="s">
        <v>367</v>
      </c>
      <c r="C396" s="31" t="s">
        <v>368</v>
      </c>
      <c r="D396" s="32">
        <v>2.2000000000000002</v>
      </c>
      <c r="E396" s="32">
        <v>1.1000000000000001</v>
      </c>
      <c r="F396" s="32">
        <v>0</v>
      </c>
    </row>
    <row r="397" spans="1:6" x14ac:dyDescent="0.25">
      <c r="A397" s="29" t="s">
        <v>676</v>
      </c>
      <c r="B397" s="30" t="s">
        <v>369</v>
      </c>
      <c r="C397" s="31"/>
      <c r="D397" s="32">
        <f>SUM(D398:D399)</f>
        <v>19.8</v>
      </c>
      <c r="E397" s="32">
        <f t="shared" ref="E397:F397" si="181">SUM(E398:E399)</f>
        <v>15.84</v>
      </c>
      <c r="F397" s="32">
        <f t="shared" si="181"/>
        <v>10.3</v>
      </c>
    </row>
    <row r="398" spans="1:6" ht="47.25" x14ac:dyDescent="0.25">
      <c r="A398" s="29" t="s">
        <v>193</v>
      </c>
      <c r="B398" s="30" t="s">
        <v>369</v>
      </c>
      <c r="C398" s="31" t="s">
        <v>229</v>
      </c>
      <c r="D398" s="32">
        <v>9.8000000000000007</v>
      </c>
      <c r="E398" s="32">
        <v>7.8400000000000007</v>
      </c>
      <c r="F398" s="32">
        <v>2.2999999999999998</v>
      </c>
    </row>
    <row r="399" spans="1:6" x14ac:dyDescent="0.25">
      <c r="A399" s="29" t="s">
        <v>194</v>
      </c>
      <c r="B399" s="30" t="s">
        <v>369</v>
      </c>
      <c r="C399" s="31" t="s">
        <v>307</v>
      </c>
      <c r="D399" s="32">
        <v>10</v>
      </c>
      <c r="E399" s="32">
        <v>8</v>
      </c>
      <c r="F399" s="32">
        <v>8</v>
      </c>
    </row>
    <row r="400" spans="1:6" ht="31.5" x14ac:dyDescent="0.25">
      <c r="A400" s="10" t="s">
        <v>658</v>
      </c>
      <c r="B400" s="30" t="s">
        <v>657</v>
      </c>
      <c r="C400" s="31"/>
      <c r="D400" s="32">
        <f>SUM(D401)</f>
        <v>10560</v>
      </c>
      <c r="E400" s="32">
        <f t="shared" ref="E400:F400" si="182">SUM(E401)</f>
        <v>0</v>
      </c>
      <c r="F400" s="32">
        <f t="shared" si="182"/>
        <v>0</v>
      </c>
    </row>
    <row r="401" spans="1:7" ht="78.75" x14ac:dyDescent="0.25">
      <c r="A401" s="10" t="s">
        <v>656</v>
      </c>
      <c r="B401" s="11" t="s">
        <v>657</v>
      </c>
      <c r="C401" s="11" t="s">
        <v>255</v>
      </c>
      <c r="D401" s="12">
        <v>10560</v>
      </c>
      <c r="E401" s="12">
        <v>0</v>
      </c>
      <c r="F401" s="12">
        <v>0</v>
      </c>
      <c r="G401" s="66"/>
    </row>
    <row r="402" spans="1:7" ht="31.5" x14ac:dyDescent="0.25">
      <c r="A402" s="29" t="s">
        <v>683</v>
      </c>
      <c r="B402" s="30" t="s">
        <v>370</v>
      </c>
      <c r="C402" s="31"/>
      <c r="D402" s="32">
        <f>D403</f>
        <v>964.3</v>
      </c>
      <c r="E402" s="32">
        <f t="shared" ref="E402" si="183">E403</f>
        <v>974.6</v>
      </c>
      <c r="F402" s="32">
        <f t="shared" ref="F402" si="184">F403</f>
        <v>1014.8</v>
      </c>
    </row>
    <row r="403" spans="1:7" ht="63" x14ac:dyDescent="0.25">
      <c r="A403" s="29" t="s">
        <v>222</v>
      </c>
      <c r="B403" s="30" t="s">
        <v>370</v>
      </c>
      <c r="C403" s="31" t="s">
        <v>264</v>
      </c>
      <c r="D403" s="32">
        <v>964.3</v>
      </c>
      <c r="E403" s="32">
        <v>974.6</v>
      </c>
      <c r="F403" s="32">
        <v>1014.8</v>
      </c>
    </row>
    <row r="404" spans="1:7" ht="47.25" x14ac:dyDescent="0.25">
      <c r="A404" s="29" t="s">
        <v>223</v>
      </c>
      <c r="B404" s="30" t="s">
        <v>371</v>
      </c>
      <c r="C404" s="31"/>
      <c r="D404" s="32">
        <f>D405</f>
        <v>4</v>
      </c>
      <c r="E404" s="32">
        <f t="shared" ref="E404" si="185">E405</f>
        <v>33.6</v>
      </c>
      <c r="F404" s="32">
        <f t="shared" ref="F404" si="186">F405</f>
        <v>1.6</v>
      </c>
    </row>
    <row r="405" spans="1:7" ht="78.75" x14ac:dyDescent="0.25">
      <c r="A405" s="29" t="s">
        <v>684</v>
      </c>
      <c r="B405" s="30" t="s">
        <v>371</v>
      </c>
      <c r="C405" s="31" t="s">
        <v>229</v>
      </c>
      <c r="D405" s="32">
        <v>4</v>
      </c>
      <c r="E405" s="32">
        <v>33.6</v>
      </c>
      <c r="F405" s="32">
        <v>1.6</v>
      </c>
    </row>
    <row r="406" spans="1:7" s="15" customFormat="1" x14ac:dyDescent="0.25">
      <c r="A406" s="9" t="s">
        <v>655</v>
      </c>
      <c r="B406" s="47"/>
      <c r="C406" s="48"/>
      <c r="D406" s="49">
        <f>SUM(D407)</f>
        <v>274.10000000000002</v>
      </c>
      <c r="E406" s="49">
        <f t="shared" ref="E406:F406" si="187">SUM(E407)</f>
        <v>0</v>
      </c>
      <c r="F406" s="49">
        <f t="shared" si="187"/>
        <v>0</v>
      </c>
    </row>
    <row r="407" spans="1:7" s="15" customFormat="1" ht="47.25" x14ac:dyDescent="0.25">
      <c r="A407" s="9" t="s">
        <v>653</v>
      </c>
      <c r="B407" s="13" t="s">
        <v>654</v>
      </c>
      <c r="C407" s="13" t="s">
        <v>229</v>
      </c>
      <c r="D407" s="14">
        <v>274.10000000000002</v>
      </c>
      <c r="E407" s="14"/>
      <c r="F407" s="14"/>
    </row>
    <row r="408" spans="1:7" ht="47.25" x14ac:dyDescent="0.25">
      <c r="A408" s="29" t="s">
        <v>651</v>
      </c>
      <c r="B408" s="30" t="s">
        <v>372</v>
      </c>
      <c r="C408" s="31"/>
      <c r="D408" s="32">
        <f>D409</f>
        <v>10.4</v>
      </c>
      <c r="E408" s="32">
        <f t="shared" ref="E408" si="188">E409</f>
        <v>10.4</v>
      </c>
      <c r="F408" s="32">
        <f t="shared" ref="F408" si="189">F409</f>
        <v>10.4</v>
      </c>
    </row>
    <row r="409" spans="1:7" ht="63" x14ac:dyDescent="0.25">
      <c r="A409" s="29" t="s">
        <v>224</v>
      </c>
      <c r="B409" s="30" t="s">
        <v>372</v>
      </c>
      <c r="C409" s="31" t="s">
        <v>229</v>
      </c>
      <c r="D409" s="32">
        <v>10.4</v>
      </c>
      <c r="E409" s="32">
        <v>10.4</v>
      </c>
      <c r="F409" s="32">
        <v>10.4</v>
      </c>
    </row>
    <row r="410" spans="1:7" ht="31.5" x14ac:dyDescent="0.25">
      <c r="A410" s="29" t="s">
        <v>652</v>
      </c>
      <c r="B410" s="30" t="s">
        <v>373</v>
      </c>
      <c r="C410" s="31"/>
      <c r="D410" s="32">
        <f>D411</f>
        <v>92</v>
      </c>
      <c r="E410" s="32">
        <f t="shared" ref="E410" si="190">E411</f>
        <v>92</v>
      </c>
      <c r="F410" s="32">
        <f t="shared" ref="F410" si="191">F411</f>
        <v>92</v>
      </c>
    </row>
    <row r="411" spans="1:7" ht="47.25" x14ac:dyDescent="0.25">
      <c r="A411" s="29" t="s">
        <v>225</v>
      </c>
      <c r="B411" s="30" t="s">
        <v>373</v>
      </c>
      <c r="C411" s="31" t="s">
        <v>229</v>
      </c>
      <c r="D411" s="32">
        <v>92</v>
      </c>
      <c r="E411" s="32">
        <v>92</v>
      </c>
      <c r="F411" s="32">
        <v>92</v>
      </c>
    </row>
    <row r="412" spans="1:7" x14ac:dyDescent="0.25">
      <c r="A412" s="67" t="s">
        <v>494</v>
      </c>
      <c r="B412" s="68"/>
      <c r="C412" s="69"/>
      <c r="D412" s="70"/>
      <c r="E412" s="71">
        <v>7846.1750000000002</v>
      </c>
      <c r="F412" s="71">
        <v>15376</v>
      </c>
    </row>
    <row r="413" spans="1:7" x14ac:dyDescent="0.25">
      <c r="A413" s="72" t="s">
        <v>495</v>
      </c>
      <c r="B413" s="68"/>
      <c r="C413" s="69"/>
      <c r="D413" s="73">
        <f>D13+D76+D91+D96+D99+D144+D148+D247+D304+D310+D346+D356+D359+D362+D374+D377+D380+D412</f>
        <v>863511.12999999989</v>
      </c>
      <c r="E413" s="73">
        <f>E13+E76+E91+E96+E99+E144+E148+E247+E304+E310+E346+E356+E359+E362+E374+E377+E380+E412</f>
        <v>788192.96200000017</v>
      </c>
      <c r="F413" s="73">
        <f>F13+F76+F91+F96+F99+F144+F148+F247+F304+F310+F346+F356+F359+F362+F374+F377+F380+F412</f>
        <v>792393.56799999997</v>
      </c>
    </row>
  </sheetData>
  <autoFilter ref="A12:F413"/>
  <mergeCells count="4">
    <mergeCell ref="A8:F8"/>
    <mergeCell ref="A9:F9"/>
    <mergeCell ref="A6:F6"/>
    <mergeCell ref="A7:F7"/>
  </mergeCells>
  <conditionalFormatting sqref="A412">
    <cfRule type="expression" dxfId="0" priority="1" stopIfTrue="1">
      <formula>ISBLANK(#REF!)</formula>
    </cfRule>
  </conditionalFormatting>
  <pageMargins left="0.59055118110236227" right="0.23622047244094491" top="0.74803149606299213" bottom="0.56999999999999995" header="0.31496062992125984" footer="0.31496062992125984"/>
  <pageSetup paperSize="9" scale="83" fitToHeight="0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Ю.С. Зайцева</dc:creator>
  <cp:lastModifiedBy>Юлия С. Зайцева</cp:lastModifiedBy>
  <cp:lastPrinted>2020-11-23T01:34:50Z</cp:lastPrinted>
  <dcterms:created xsi:type="dcterms:W3CDTF">2019-11-12T04:33:24Z</dcterms:created>
  <dcterms:modified xsi:type="dcterms:W3CDTF">2020-11-23T01:34:52Z</dcterms:modified>
</cp:coreProperties>
</file>